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6315" tabRatio="887"/>
  </bookViews>
  <sheets>
    <sheet name="1. 가. 업 신고" sheetId="12" r:id="rId1"/>
    <sheet name="1. 나.사업 형태" sheetId="23" r:id="rId2"/>
    <sheet name="1. 다. 사육시설현황" sheetId="17" r:id="rId3"/>
    <sheet name="1. 라. 사육곤충, 판매액" sheetId="16" r:id="rId4"/>
    <sheet name="1. 마. 가공유통 판매액" sheetId="24" r:id="rId5"/>
    <sheet name="2. 곤충 판매장 및 표본 등 유통업체" sheetId="25" r:id="rId6"/>
    <sheet name="3. 체험학습장, 생태공원, 연구소 현황" sheetId="18" r:id="rId7"/>
    <sheet name="4. 지자체 곤충축제" sheetId="20" r:id="rId8"/>
  </sheets>
  <definedNames>
    <definedName name="_xlnm._FilterDatabase" localSheetId="3" hidden="1">'1. 라. 사육곤충, 판매액'!$A$23:$AD$23</definedName>
    <definedName name="_xlnm._FilterDatabase" localSheetId="6" hidden="1">'3. 체험학습장, 생태공원, 연구소 현황'!$A$3:$C$99</definedName>
  </definedNames>
  <calcPr calcId="125725"/>
</workbook>
</file>

<file path=xl/calcChain.xml><?xml version="1.0" encoding="utf-8"?>
<calcChain xmlns="http://schemas.openxmlformats.org/spreadsheetml/2006/main">
  <c r="C24" i="25"/>
  <c r="D24"/>
  <c r="E24"/>
  <c r="F24"/>
  <c r="H24"/>
  <c r="D99" i="18"/>
  <c r="E99"/>
  <c r="C99"/>
  <c r="C7" i="17" l="1"/>
  <c r="C8"/>
  <c r="C9"/>
  <c r="C10"/>
  <c r="C11"/>
  <c r="C12"/>
  <c r="C13"/>
  <c r="C14"/>
  <c r="C23" s="1"/>
  <c r="C15"/>
  <c r="C16"/>
  <c r="C17"/>
  <c r="C18"/>
  <c r="C19"/>
  <c r="C20"/>
  <c r="C21"/>
  <c r="C22"/>
  <c r="C6"/>
  <c r="B6"/>
  <c r="B6" i="24"/>
  <c r="B7"/>
  <c r="B8"/>
  <c r="B9"/>
  <c r="B10"/>
  <c r="B11"/>
  <c r="B12"/>
  <c r="B13"/>
  <c r="B14"/>
  <c r="B15"/>
  <c r="B16"/>
  <c r="B17"/>
  <c r="B18"/>
  <c r="B19"/>
  <c r="B20"/>
  <c r="B21"/>
  <c r="B5"/>
  <c r="B23" i="16"/>
  <c r="B7"/>
  <c r="B8"/>
  <c r="B9"/>
  <c r="B10"/>
  <c r="B11"/>
  <c r="B12"/>
  <c r="B13"/>
  <c r="B14"/>
  <c r="B15"/>
  <c r="B16"/>
  <c r="B17"/>
  <c r="B18"/>
  <c r="B19"/>
  <c r="B20"/>
  <c r="B21"/>
  <c r="B22"/>
  <c r="B6"/>
  <c r="C22" i="23"/>
  <c r="D22"/>
  <c r="E22"/>
  <c r="G22"/>
  <c r="H22"/>
  <c r="I22"/>
  <c r="B24" i="25"/>
  <c r="F29" i="20" l="1"/>
  <c r="D14" i="12" l="1"/>
  <c r="D11" l="1"/>
  <c r="B8" i="17" l="1"/>
  <c r="C6" i="16" l="1"/>
  <c r="C7"/>
  <c r="C8"/>
  <c r="C9"/>
  <c r="C10"/>
  <c r="C11"/>
  <c r="C12"/>
  <c r="C13"/>
  <c r="C14"/>
  <c r="C15"/>
  <c r="C16"/>
  <c r="C17"/>
  <c r="C18"/>
  <c r="C19"/>
  <c r="C20"/>
  <c r="C21"/>
  <c r="C22"/>
  <c r="D22" i="24"/>
  <c r="E22"/>
  <c r="F22"/>
  <c r="G22"/>
  <c r="H22"/>
  <c r="I22"/>
  <c r="C22"/>
  <c r="B7" i="17"/>
  <c r="B9"/>
  <c r="B10"/>
  <c r="B11"/>
  <c r="B12"/>
  <c r="B13"/>
  <c r="B14"/>
  <c r="B15"/>
  <c r="B16"/>
  <c r="B17"/>
  <c r="B18"/>
  <c r="B19"/>
  <c r="B20"/>
  <c r="B21"/>
  <c r="B22"/>
  <c r="D6" i="12"/>
  <c r="D7"/>
  <c r="D8"/>
  <c r="D9"/>
  <c r="D10"/>
  <c r="D12"/>
  <c r="D13"/>
  <c r="D15"/>
  <c r="D16"/>
  <c r="D17"/>
  <c r="D18"/>
  <c r="D19"/>
  <c r="D20"/>
  <c r="D21"/>
  <c r="D5"/>
  <c r="M23" i="17"/>
  <c r="M25" s="1"/>
  <c r="D23"/>
  <c r="F7" i="23"/>
  <c r="F8"/>
  <c r="F9"/>
  <c r="F10"/>
  <c r="F11"/>
  <c r="F12"/>
  <c r="F13"/>
  <c r="F14"/>
  <c r="F15"/>
  <c r="F16"/>
  <c r="F17"/>
  <c r="F18"/>
  <c r="F19"/>
  <c r="F20"/>
  <c r="F21"/>
  <c r="F6"/>
  <c r="F5"/>
  <c r="B6"/>
  <c r="B7"/>
  <c r="B8"/>
  <c r="B9"/>
  <c r="B10"/>
  <c r="B11"/>
  <c r="B12"/>
  <c r="B13"/>
  <c r="B14"/>
  <c r="B15"/>
  <c r="B16"/>
  <c r="B17"/>
  <c r="B18"/>
  <c r="B19"/>
  <c r="B20"/>
  <c r="B21"/>
  <c r="B5"/>
  <c r="C22" i="12"/>
  <c r="E22"/>
  <c r="F22"/>
  <c r="G22"/>
  <c r="H22"/>
  <c r="B22"/>
  <c r="B22" i="24" l="1"/>
  <c r="B22" i="23"/>
  <c r="F22"/>
  <c r="B23" i="17"/>
  <c r="D24" s="1"/>
  <c r="D22" i="12"/>
  <c r="E23" i="17"/>
  <c r="E25" s="1"/>
  <c r="F23"/>
  <c r="G23"/>
  <c r="G25" s="1"/>
  <c r="H23"/>
  <c r="I23"/>
  <c r="I25" s="1"/>
  <c r="J23"/>
  <c r="K23"/>
  <c r="K25" s="1"/>
  <c r="L23"/>
  <c r="M26" s="1"/>
  <c r="T23" i="16"/>
  <c r="U23"/>
  <c r="V23"/>
  <c r="W23"/>
  <c r="X23"/>
  <c r="Y23"/>
  <c r="Z23"/>
  <c r="AA23"/>
  <c r="AB23"/>
  <c r="AC23"/>
  <c r="AD23"/>
  <c r="E23"/>
  <c r="F23"/>
  <c r="G23"/>
  <c r="H23"/>
  <c r="I23"/>
  <c r="J23"/>
  <c r="K23"/>
  <c r="L23"/>
  <c r="M23"/>
  <c r="N23"/>
  <c r="O23"/>
  <c r="P23"/>
  <c r="Q23"/>
  <c r="R23"/>
  <c r="D23"/>
  <c r="I26" i="17" l="1"/>
  <c r="K26"/>
  <c r="G26"/>
  <c r="E26"/>
  <c r="F24"/>
  <c r="L24"/>
  <c r="J24"/>
  <c r="H24"/>
  <c r="C23" i="16"/>
</calcChain>
</file>

<file path=xl/sharedStrings.xml><?xml version="1.0" encoding="utf-8"?>
<sst xmlns="http://schemas.openxmlformats.org/spreadsheetml/2006/main" count="571" uniqueCount="342">
  <si>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</si>
  <si>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</si>
  <si>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</si>
  <si>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</si>
  <si>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</si>
  <si>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</si>
  <si>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</si>
  <si>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</si>
  <si>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</si>
  <si>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</si>
  <si>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</si>
  <si>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</si>
  <si>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</si>
  <si>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</si>
  <si>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</si>
  <si>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</si>
  <si>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계</t>
  </si>
  <si>
    <t>-</t>
  </si>
  <si>
    <t>개소수</t>
  </si>
  <si>
    <t>농가수</t>
  </si>
  <si>
    <t>독립매장</t>
  </si>
  <si>
    <t>장수풍뎅이</t>
  </si>
  <si>
    <t>사슴벌레</t>
  </si>
  <si>
    <t>마리수</t>
  </si>
  <si>
    <t>대형마트</t>
  </si>
  <si>
    <t>세종</t>
  </si>
  <si>
    <t xml:space="preserve">  </t>
  </si>
  <si>
    <t>시군구명</t>
  </si>
  <si>
    <t>강서구</t>
  </si>
  <si>
    <t>기장군</t>
  </si>
  <si>
    <t>대구 수성구</t>
  </si>
  <si>
    <t>들안길곤충농장</t>
  </si>
  <si>
    <t>남동구</t>
  </si>
  <si>
    <t>옹진군</t>
  </si>
  <si>
    <t>유성구</t>
  </si>
  <si>
    <t>곤충하우스</t>
  </si>
  <si>
    <t>울주군</t>
  </si>
  <si>
    <t>숲속의 작은친구들</t>
  </si>
  <si>
    <t>화성시</t>
  </si>
  <si>
    <t>평택시</t>
  </si>
  <si>
    <t>시흥시</t>
  </si>
  <si>
    <t>김포시</t>
  </si>
  <si>
    <t>광주시</t>
  </si>
  <si>
    <t>산들체험학습장</t>
  </si>
  <si>
    <t>이천시</t>
  </si>
  <si>
    <t>자디농원</t>
  </si>
  <si>
    <t>양주시</t>
  </si>
  <si>
    <t>안성시</t>
  </si>
  <si>
    <t>여주시</t>
  </si>
  <si>
    <t>양평군</t>
  </si>
  <si>
    <t>동두천시</t>
  </si>
  <si>
    <t>원주시</t>
  </si>
  <si>
    <t>영월군</t>
  </si>
  <si>
    <t>청주시</t>
  </si>
  <si>
    <t>아산시</t>
  </si>
  <si>
    <t>금산군</t>
  </si>
  <si>
    <t>군산시</t>
  </si>
  <si>
    <t>남원시</t>
  </si>
  <si>
    <t>무주군</t>
  </si>
  <si>
    <t>덕유캠프농장</t>
  </si>
  <si>
    <t>임실군</t>
  </si>
  <si>
    <t>포항시</t>
  </si>
  <si>
    <t>안동시</t>
  </si>
  <si>
    <t>구미시</t>
  </si>
  <si>
    <t>상주시</t>
  </si>
  <si>
    <t>의성군</t>
  </si>
  <si>
    <t>청송군</t>
  </si>
  <si>
    <t>영양군</t>
  </si>
  <si>
    <t>청도군</t>
  </si>
  <si>
    <t>예천군</t>
  </si>
  <si>
    <t>울진군</t>
  </si>
  <si>
    <t>제주시</t>
  </si>
  <si>
    <t>제주친환경농업학교</t>
  </si>
  <si>
    <t>서귀포시</t>
  </si>
  <si>
    <t>합계</t>
  </si>
  <si>
    <t>갈색거저리</t>
  </si>
  <si>
    <t>나비</t>
  </si>
  <si>
    <t>판매액</t>
  </si>
  <si>
    <t>동애등에</t>
  </si>
  <si>
    <t>귀뚜라미</t>
  </si>
  <si>
    <t>반딧불이</t>
  </si>
  <si>
    <t>기타</t>
  </si>
  <si>
    <t>비닐 하우스</t>
  </si>
  <si>
    <t>일반 사육사</t>
  </si>
  <si>
    <t>판넬</t>
  </si>
  <si>
    <t>면적</t>
  </si>
  <si>
    <t>성북구</t>
  </si>
  <si>
    <t>서구</t>
  </si>
  <si>
    <t>횡성군</t>
  </si>
  <si>
    <t>주요행사 내용</t>
  </si>
  <si>
    <t>신나는 곤충생태학교</t>
  </si>
  <si>
    <t>무주반딧불축제</t>
  </si>
  <si>
    <t>함평</t>
  </si>
  <si>
    <t>합평나비대축제</t>
  </si>
  <si>
    <t>고양시</t>
  </si>
  <si>
    <t>용인시</t>
  </si>
  <si>
    <t>안산시</t>
  </si>
  <si>
    <t>남양주시</t>
  </si>
  <si>
    <t>담양군</t>
  </si>
  <si>
    <t>강진군</t>
  </si>
  <si>
    <t>산청군</t>
  </si>
  <si>
    <t>지역</t>
  </si>
  <si>
    <t>생산업</t>
  </si>
  <si>
    <t>가공업</t>
  </si>
  <si>
    <t>유통업</t>
  </si>
  <si>
    <t>미신고</t>
  </si>
  <si>
    <t xml:space="preserve">   가. 업신고</t>
    <phoneticPr fontId="2" type="noConversion"/>
  </si>
  <si>
    <r>
      <t>1. 곤충 사육</t>
    </r>
    <r>
      <rPr>
        <b/>
        <sz val="16"/>
        <color theme="1"/>
        <rFont val="맑은 고딕"/>
        <family val="3"/>
        <charset val="129"/>
      </rPr>
      <t xml:space="preserve">·가공·유통 농가 ·업체 </t>
    </r>
    <phoneticPr fontId="2" type="noConversion"/>
  </si>
  <si>
    <t>농가형</t>
  </si>
  <si>
    <t>업체형</t>
  </si>
  <si>
    <t>단체형</t>
  </si>
  <si>
    <t>주업</t>
  </si>
  <si>
    <t>겸업</t>
  </si>
  <si>
    <t>부업</t>
  </si>
  <si>
    <t xml:space="preserve">    나. 사업 형태</t>
    <phoneticPr fontId="2" type="noConversion"/>
  </si>
  <si>
    <t xml:space="preserve">   다. 사육시설 </t>
    <phoneticPr fontId="2" type="noConversion"/>
  </si>
  <si>
    <r>
      <t>1. 곤충 사육</t>
    </r>
    <r>
      <rPr>
        <b/>
        <sz val="16"/>
        <color theme="1"/>
        <rFont val="맑은 고딕"/>
        <family val="3"/>
        <charset val="129"/>
      </rPr>
      <t xml:space="preserve">·가공·유통 농가 ·업체 </t>
    </r>
    <phoneticPr fontId="2" type="noConversion"/>
  </si>
  <si>
    <r>
      <t>1. 곤충 사육</t>
    </r>
    <r>
      <rPr>
        <b/>
        <sz val="16"/>
        <color theme="1"/>
        <rFont val="맑은 고딕"/>
        <family val="3"/>
        <charset val="129"/>
      </rPr>
      <t>·가공·유통 농가·업체</t>
    </r>
    <phoneticPr fontId="2" type="noConversion"/>
  </si>
  <si>
    <t xml:space="preserve">   라. 연간 사육곤충 및 판매액</t>
    <phoneticPr fontId="2" type="noConversion"/>
  </si>
  <si>
    <t>흰점박이 꽃무지</t>
    <phoneticPr fontId="2" type="noConversion"/>
  </si>
  <si>
    <t>사업형태(호)</t>
  </si>
  <si>
    <t>겸업여부(호)</t>
  </si>
  <si>
    <t>철골(콘크리트)</t>
  </si>
  <si>
    <t>농가수(호)</t>
  </si>
  <si>
    <t>신고 형태(호)</t>
  </si>
  <si>
    <t>연간 사육곤충 농가수(호), 마리수(마리), 판매액(백만원)</t>
  </si>
  <si>
    <t>사료용</t>
  </si>
  <si>
    <t>식용</t>
  </si>
  <si>
    <t>환경정화용</t>
  </si>
  <si>
    <t>화분매개용</t>
  </si>
  <si>
    <t>천적용</t>
  </si>
  <si>
    <r>
      <t xml:space="preserve">   마. 가공</t>
    </r>
    <r>
      <rPr>
        <b/>
        <sz val="14"/>
        <color theme="1"/>
        <rFont val="맑은 고딕"/>
        <family val="3"/>
        <charset val="129"/>
      </rPr>
      <t>·유통 판매액</t>
    </r>
    <phoneticPr fontId="2" type="noConversion"/>
  </si>
  <si>
    <t>매장형태(개, ㎡)</t>
  </si>
  <si>
    <t>봉무나비생태공원</t>
  </si>
  <si>
    <t>파주시</t>
  </si>
  <si>
    <t>곤충농장 숲속 친구들</t>
  </si>
  <si>
    <t>자연생태공원관리사업소</t>
  </si>
  <si>
    <t>개최(월)</t>
  </si>
  <si>
    <t>개최횟수(회)</t>
  </si>
  <si>
    <t>관람객수(천명)</t>
  </si>
  <si>
    <t>농가수
합계</t>
    <phoneticPr fontId="2" type="noConversion"/>
  </si>
  <si>
    <t>판매액</t>
    <phoneticPr fontId="2" type="noConversion"/>
  </si>
  <si>
    <t>비고</t>
    <phoneticPr fontId="2" type="noConversion"/>
  </si>
  <si>
    <t>1농가가 2종류이상 사육사 있어 곤충사육사수&gt;신고자수</t>
    <phoneticPr fontId="2" type="noConversion"/>
  </si>
  <si>
    <t>꿈틀꿈들곤충농장</t>
  </si>
  <si>
    <t>곤충사랑</t>
  </si>
  <si>
    <t>윤상복</t>
  </si>
  <si>
    <t>뜰아름마을</t>
  </si>
  <si>
    <t>임실종합테마파크영농조합법인</t>
  </si>
  <si>
    <t>순창군</t>
  </si>
  <si>
    <t>㈜유니버샬팜스밀</t>
  </si>
  <si>
    <t>여수시</t>
  </si>
  <si>
    <t>담양곤충체험학습장</t>
  </si>
  <si>
    <t>곡성군</t>
  </si>
  <si>
    <t>농업회사법인(주)아람</t>
  </si>
  <si>
    <t>구례군</t>
  </si>
  <si>
    <t>번덕뜰농원</t>
  </si>
  <si>
    <t>드림케빈데니유</t>
  </si>
  <si>
    <t>합계</t>
    <phoneticPr fontId="2" type="noConversion"/>
  </si>
  <si>
    <t>평균 사육규모(㎡)</t>
    <phoneticPr fontId="2" type="noConversion"/>
  </si>
  <si>
    <t>곤충유통업만 하시는 분들이 많아 사육시설수&lt;신고자수</t>
    <phoneticPr fontId="2" type="noConversion"/>
  </si>
  <si>
    <t>시도</t>
    <phoneticPr fontId="2" type="noConversion"/>
  </si>
  <si>
    <t>가공·유통 판매액(백만원)</t>
    <phoneticPr fontId="2" type="noConversion"/>
  </si>
  <si>
    <t>소계</t>
    <phoneticPr fontId="2" type="noConversion"/>
  </si>
  <si>
    <t>애완·학습용</t>
    <phoneticPr fontId="2" type="noConversion"/>
  </si>
  <si>
    <t>사육면적
소계</t>
    <phoneticPr fontId="2" type="noConversion"/>
  </si>
  <si>
    <t>농가수 대비 비율(%)</t>
    <phoneticPr fontId="2" type="noConversion"/>
  </si>
  <si>
    <t>면적 대비 비율(%)</t>
    <phoneticPr fontId="2" type="noConversion"/>
  </si>
  <si>
    <t>시도명</t>
    <phoneticPr fontId="2" type="noConversion"/>
  </si>
  <si>
    <t>체험학습장(개소)</t>
    <phoneticPr fontId="2" type="noConversion"/>
  </si>
  <si>
    <t>생태공원(개소)</t>
    <phoneticPr fontId="2" type="noConversion"/>
  </si>
  <si>
    <t>연구소(설립연도)</t>
    <phoneticPr fontId="2" type="noConversion"/>
  </si>
  <si>
    <t>충우곤충박물관, 힐링체험농원(농업기술센터)</t>
    <phoneticPr fontId="2" type="noConversion"/>
  </si>
  <si>
    <t>영등포구</t>
    <phoneticPr fontId="2" type="noConversion"/>
  </si>
  <si>
    <t>영등포구 곤충학습체험장</t>
    <phoneticPr fontId="2" type="noConversion"/>
  </si>
  <si>
    <t>고려대학교 곤충연구소(1963)</t>
    <phoneticPr fontId="2" type="noConversion"/>
  </si>
  <si>
    <t>사하구</t>
    <phoneticPr fontId="2" type="noConversion"/>
  </si>
  <si>
    <t>감천도시곤충농장</t>
    <phoneticPr fontId="2" type="noConversion"/>
  </si>
  <si>
    <t>기장시니어클럽</t>
    <phoneticPr fontId="2" type="noConversion"/>
  </si>
  <si>
    <t>동구</t>
    <phoneticPr fontId="2" type="noConversion"/>
  </si>
  <si>
    <t>인천곤충마을</t>
    <phoneticPr fontId="2" type="noConversion"/>
  </si>
  <si>
    <t>옹진곤충이야기, 영흥나초농업회사법인주식회사, 니오타니곤충농장</t>
    <phoneticPr fontId="2" type="noConversion"/>
  </si>
  <si>
    <t>부평구</t>
    <phoneticPr fontId="2" type="noConversion"/>
  </si>
  <si>
    <t>부평숲인천나비공원</t>
    <phoneticPr fontId="2" type="noConversion"/>
  </si>
  <si>
    <t>북구</t>
    <phoneticPr fontId="2" type="noConversion"/>
  </si>
  <si>
    <t>빛고을노인일자리사업단</t>
    <phoneticPr fontId="2" type="noConversion"/>
  </si>
  <si>
    <t>서구</t>
    <phoneticPr fontId="2" type="noConversion"/>
  </si>
  <si>
    <t>대전곤충생태관(2016)</t>
    <phoneticPr fontId="2" type="noConversion"/>
  </si>
  <si>
    <t>남구</t>
    <phoneticPr fontId="2" type="noConversion"/>
  </si>
  <si>
    <t>울산시설관리공단(나비원,곤충생태관)</t>
    <phoneticPr fontId="2" type="noConversion"/>
  </si>
  <si>
    <t>-</t>
    <phoneticPr fontId="2" type="noConversion"/>
  </si>
  <si>
    <t>숲속곤충마을, 용인곤충테마파크, 용인농촌테마파크</t>
    <phoneticPr fontId="2" type="noConversion"/>
  </si>
  <si>
    <t>곤충생태원</t>
    <phoneticPr fontId="2" type="noConversion"/>
  </si>
  <si>
    <t>안산곤충체험장, 마이벅스, 와동 생태곤충체험관</t>
    <phoneticPr fontId="2" type="noConversion"/>
  </si>
  <si>
    <t>㈜라바밤스토리, 센트럴 곤충생태농장, ㈜어스프리</t>
    <phoneticPr fontId="2" type="noConversion"/>
  </si>
  <si>
    <t>천하굼벵이, 곤충과 사람들</t>
    <phoneticPr fontId="2" type="noConversion"/>
  </si>
  <si>
    <t>협동조합시흥효도회, 아이벅스캠프, 팽이랑농장, 신나는 농장</t>
    <phoneticPr fontId="2" type="noConversion"/>
  </si>
  <si>
    <t>시흥시</t>
    <phoneticPr fontId="2" type="noConversion"/>
  </si>
  <si>
    <t>김포곤충농장, 수안산 생태원, 모아체험농장</t>
    <phoneticPr fontId="2" type="noConversion"/>
  </si>
  <si>
    <t>자연과 숲, 물맑은 농원, 양주자연생태관</t>
    <phoneticPr fontId="2" type="noConversion"/>
  </si>
  <si>
    <t>허브와 풍뎅이,고운햇쌀</t>
    <phoneticPr fontId="2" type="noConversion"/>
  </si>
  <si>
    <t>여주곤충박물관</t>
    <phoneticPr fontId="2" type="noConversion"/>
  </si>
  <si>
    <t>두물머리 생태학습장</t>
    <phoneticPr fontId="2" type="noConversion"/>
  </si>
  <si>
    <t>SOKN생태보전연구소(2019), 양평곤충박물관(2011)</t>
    <phoneticPr fontId="2" type="noConversion"/>
  </si>
  <si>
    <t>두레자연마을농업법인, 다온곤충</t>
    <phoneticPr fontId="2" type="noConversion"/>
  </si>
  <si>
    <t>부천시</t>
    <phoneticPr fontId="2" type="noConversion"/>
  </si>
  <si>
    <t>자연생태박물관</t>
    <phoneticPr fontId="2" type="noConversion"/>
  </si>
  <si>
    <t>원주곤충마을, 곤충마을 벅스팜</t>
    <phoneticPr fontId="2" type="noConversion"/>
  </si>
  <si>
    <t>(사)홀로세생태보존연구소(1997)</t>
    <phoneticPr fontId="2" type="noConversion"/>
  </si>
  <si>
    <t>이대암, 동강리버버깅곤충농장, 씨와열매농장</t>
    <phoneticPr fontId="2" type="noConversion"/>
  </si>
  <si>
    <t>영월곤충박물관</t>
    <phoneticPr fontId="2" type="noConversion"/>
  </si>
  <si>
    <t>춘천시</t>
    <phoneticPr fontId="2" type="noConversion"/>
  </si>
  <si>
    <t>강원도 농산물원종장(1947)</t>
    <phoneticPr fontId="2" type="noConversion"/>
  </si>
  <si>
    <t>청주시</t>
    <phoneticPr fontId="2" type="noConversion"/>
  </si>
  <si>
    <t>낭추골관광농원</t>
    <phoneticPr fontId="2" type="noConversion"/>
  </si>
  <si>
    <t>충주시</t>
    <phoneticPr fontId="2" type="noConversion"/>
  </si>
  <si>
    <t>충북수생태마을학교</t>
    <phoneticPr fontId="2" type="noConversion"/>
  </si>
  <si>
    <t>송악곤충농장</t>
    <phoneticPr fontId="2" type="noConversion"/>
  </si>
  <si>
    <t>아산시 생태곤충원</t>
    <phoneticPr fontId="2" type="noConversion"/>
  </si>
  <si>
    <t>파브르</t>
    <phoneticPr fontId="2" type="noConversion"/>
  </si>
  <si>
    <t>홍성군</t>
    <phoneticPr fontId="2" type="noConversion"/>
  </si>
  <si>
    <t>내포곤충</t>
    <phoneticPr fontId="2" type="noConversion"/>
  </si>
  <si>
    <t>예산군</t>
    <phoneticPr fontId="2" type="noConversion"/>
  </si>
  <si>
    <t>마중골교육농장</t>
    <phoneticPr fontId="2" type="noConversion"/>
  </si>
  <si>
    <t>논산시</t>
    <phoneticPr fontId="2" type="noConversion"/>
  </si>
  <si>
    <t>곤충산업연구소(2014)</t>
    <phoneticPr fontId="2" type="noConversion"/>
  </si>
  <si>
    <t>남원 백두대간 생태교육장 전시관</t>
    <phoneticPr fontId="2" type="noConversion"/>
  </si>
  <si>
    <t>반딧불이 연구소(2006)</t>
    <phoneticPr fontId="2" type="noConversion"/>
  </si>
  <si>
    <t>쌍둥이농원, 버섯곤충</t>
    <phoneticPr fontId="2" type="noConversion"/>
  </si>
  <si>
    <t>한국유용곤충연구소(2002)</t>
    <phoneticPr fontId="2" type="noConversion"/>
  </si>
  <si>
    <t>함평군</t>
    <phoneticPr fontId="2" type="noConversion"/>
  </si>
  <si>
    <t>함평자연생태공원</t>
    <phoneticPr fontId="2" type="noConversion"/>
  </si>
  <si>
    <t>고흥군</t>
    <phoneticPr fontId="2" type="noConversion"/>
  </si>
  <si>
    <t>농업기술센터(2016)</t>
    <phoneticPr fontId="2" type="noConversion"/>
  </si>
  <si>
    <t>장성군</t>
    <phoneticPr fontId="2" type="noConversion"/>
  </si>
  <si>
    <t>전남농업기술원곤충장업연구소(1914)</t>
    <phoneticPr fontId="2" type="noConversion"/>
  </si>
  <si>
    <t>포항곤충마을</t>
    <phoneticPr fontId="2" type="noConversion"/>
  </si>
  <si>
    <t>곤충파충류영농조합법인</t>
    <phoneticPr fontId="2" type="noConversion"/>
  </si>
  <si>
    <t>생물이용연구소(2011)</t>
    <phoneticPr fontId="2" type="noConversion"/>
  </si>
  <si>
    <t>구미곤충산업연구농장</t>
    <phoneticPr fontId="2" type="noConversion"/>
  </si>
  <si>
    <t>영천시</t>
    <phoneticPr fontId="2" type="noConversion"/>
  </si>
  <si>
    <t xml:space="preserve">사계절곤충농원, 오세창곤충체험농장, 영천보강곤충농장, </t>
    <phoneticPr fontId="2" type="noConversion"/>
  </si>
  <si>
    <t>작은숲속오디농장</t>
    <phoneticPr fontId="2" type="noConversion"/>
  </si>
  <si>
    <t>힘찬농장</t>
    <phoneticPr fontId="2" type="noConversion"/>
  </si>
  <si>
    <t>신촌곤충농장</t>
    <phoneticPr fontId="2" type="noConversion"/>
  </si>
  <si>
    <t>자연생태공원관리사업소</t>
    <phoneticPr fontId="2" type="noConversion"/>
  </si>
  <si>
    <t>청도곤충나라</t>
    <phoneticPr fontId="2" type="noConversion"/>
  </si>
  <si>
    <t>예천군</t>
    <phoneticPr fontId="2" type="noConversion"/>
  </si>
  <si>
    <t>예천곤충생태원, 신라식물원</t>
    <phoneticPr fontId="2" type="noConversion"/>
  </si>
  <si>
    <t>예천곤충연구소(1997)</t>
    <phoneticPr fontId="2" type="noConversion"/>
  </si>
  <si>
    <t>울진군친환경엑스포공원</t>
    <phoneticPr fontId="2" type="noConversion"/>
  </si>
  <si>
    <t>경상북도</t>
    <phoneticPr fontId="2" type="noConversion"/>
  </si>
  <si>
    <t>경북잠사곤충사업장(1911)</t>
    <phoneticPr fontId="2" type="noConversion"/>
  </si>
  <si>
    <t>게제시</t>
    <phoneticPr fontId="2" type="noConversion"/>
  </si>
  <si>
    <t>지리산곤충연구소</t>
    <phoneticPr fontId="2" type="noConversion"/>
  </si>
  <si>
    <t>지리산곤충연구소(2013)</t>
    <phoneticPr fontId="2" type="noConversion"/>
  </si>
  <si>
    <t>거창군</t>
    <phoneticPr fontId="2" type="noConversion"/>
  </si>
  <si>
    <t>거창군수</t>
    <phoneticPr fontId="2" type="noConversion"/>
  </si>
  <si>
    <t>함양군</t>
    <phoneticPr fontId="2" type="noConversion"/>
  </si>
  <si>
    <t>지리산애완곤충농원</t>
    <phoneticPr fontId="2" type="noConversion"/>
  </si>
  <si>
    <t>남해군</t>
    <phoneticPr fontId="2" type="noConversion"/>
  </si>
  <si>
    <t>남해나비생태공원</t>
    <phoneticPr fontId="2" type="noConversion"/>
  </si>
  <si>
    <t>휴애리㈜, 최남단곤충농장</t>
    <phoneticPr fontId="2" type="noConversion"/>
  </si>
  <si>
    <t>(재)제주테크노파크(2007)</t>
    <phoneticPr fontId="2" type="noConversion"/>
  </si>
  <si>
    <t>거제곤충</t>
    <phoneticPr fontId="2" type="noConversion"/>
  </si>
  <si>
    <t>사천시</t>
    <phoneticPr fontId="2" type="noConversion"/>
  </si>
  <si>
    <t>백유현</t>
    <phoneticPr fontId="2" type="noConversion"/>
  </si>
  <si>
    <t>의령군</t>
    <phoneticPr fontId="2" type="noConversion"/>
  </si>
  <si>
    <t>청아수석 곤충나라</t>
    <phoneticPr fontId="2" type="noConversion"/>
  </si>
  <si>
    <t>창녕군</t>
    <phoneticPr fontId="2" type="noConversion"/>
  </si>
  <si>
    <t>우포잠자리나라</t>
    <phoneticPr fontId="2" type="noConversion"/>
  </si>
  <si>
    <t>곤충용품 판매장 현황</t>
    <phoneticPr fontId="2" type="noConversion"/>
  </si>
  <si>
    <t>.</t>
    <phoneticPr fontId="2" type="noConversion"/>
  </si>
  <si>
    <t>곤충표본 또는 용품 제조·유통업체 현황</t>
    <phoneticPr fontId="2" type="noConversion"/>
  </si>
  <si>
    <t>판매장수
(개)</t>
    <phoneticPr fontId="2" type="noConversion"/>
  </si>
  <si>
    <t>취급품목</t>
    <phoneticPr fontId="2" type="noConversion"/>
  </si>
  <si>
    <t>취급품목</t>
    <phoneticPr fontId="2" type="noConversion"/>
  </si>
  <si>
    <t>곤충생체, 곤충표본,곤충먹이, 곤충상자, 기타</t>
    <phoneticPr fontId="2" type="noConversion"/>
  </si>
  <si>
    <t>곤충표본, 곤충먹이, 곤충상자, 기타</t>
    <phoneticPr fontId="2" type="noConversion"/>
  </si>
  <si>
    <t>곤충생체, 곤충먹이, 곤충상자, 기타</t>
    <phoneticPr fontId="2" type="noConversion"/>
  </si>
  <si>
    <t>곤충먹이, 곤충상자, 기타</t>
    <phoneticPr fontId="2" type="noConversion"/>
  </si>
  <si>
    <t>곤충생체, 곤충먹이, 곤충상자</t>
    <phoneticPr fontId="2" type="noConversion"/>
  </si>
  <si>
    <t>곤충먹이, 곤충상자</t>
    <phoneticPr fontId="2" type="noConversion"/>
  </si>
  <si>
    <t>곤충생체, 곤충표본,곤충먹이, 곤충상자</t>
    <phoneticPr fontId="2" type="noConversion"/>
  </si>
  <si>
    <t>곤충표본, 곤충먹이, 기타</t>
    <phoneticPr fontId="2" type="noConversion"/>
  </si>
  <si>
    <t>곤충생체</t>
    <phoneticPr fontId="2" type="noConversion"/>
  </si>
  <si>
    <t>곤충표본</t>
    <phoneticPr fontId="2" type="noConversion"/>
  </si>
  <si>
    <t>곤충먹이</t>
    <phoneticPr fontId="2" type="noConversion"/>
  </si>
  <si>
    <t>곤충생체, 곤충표본,곤충먹이</t>
    <phoneticPr fontId="2" type="noConversion"/>
  </si>
  <si>
    <t>곤충표본, 곤충먹이, 곤충상자</t>
    <phoneticPr fontId="2" type="noConversion"/>
  </si>
  <si>
    <t>업체수
(개)</t>
    <phoneticPr fontId="2" type="noConversion"/>
  </si>
  <si>
    <t>2. 곤충 용품 판매장 및 곤충표본 또는 용품 제조·유통업체 현황</t>
    <phoneticPr fontId="2" type="noConversion"/>
  </si>
  <si>
    <t>4. 지자체 곤충축제 현황</t>
    <phoneticPr fontId="2" type="noConversion"/>
  </si>
  <si>
    <t>3. 체험학습장, 생태공원, 지자체 연구소 현황</t>
    <phoneticPr fontId="2" type="noConversion"/>
  </si>
  <si>
    <t>축제명</t>
    <phoneticPr fontId="2" type="noConversion"/>
  </si>
  <si>
    <t>곤충체험, 생태학습,곤충왕 선발대회 등</t>
    <phoneticPr fontId="2" type="noConversion"/>
  </si>
  <si>
    <t>용인시</t>
    <phoneticPr fontId="2" type="noConversion"/>
  </si>
  <si>
    <t>곤충페스티벌</t>
    <phoneticPr fontId="2" type="noConversion"/>
  </si>
  <si>
    <t>체험, 시식행사 등</t>
    <phoneticPr fontId="2" type="noConversion"/>
  </si>
  <si>
    <t>반딧불이 체험행사</t>
    <phoneticPr fontId="2" type="noConversion"/>
  </si>
  <si>
    <t>곤충 체험, 전시, 심포지엄</t>
    <phoneticPr fontId="2" type="noConversion"/>
  </si>
  <si>
    <t>-</t>
    <phoneticPr fontId="2" type="noConversion"/>
  </si>
  <si>
    <t>반딧불이 신비탐사, 낙화놀이 등</t>
    <phoneticPr fontId="2" type="noConversion"/>
  </si>
  <si>
    <t>구례</t>
    <phoneticPr fontId="2" type="noConversion"/>
  </si>
  <si>
    <t>번덕뜰로 소풍가는 날</t>
    <phoneticPr fontId="2" type="noConversion"/>
  </si>
  <si>
    <t>굼벵이 농장 체험, 교육 등</t>
    <phoneticPr fontId="2" type="noConversion"/>
  </si>
  <si>
    <t>함평나비대축제</t>
    <phoneticPr fontId="2" type="noConversion"/>
  </si>
  <si>
    <t>4∼5</t>
    <phoneticPr fontId="2" type="noConversion"/>
  </si>
  <si>
    <t>경상북도</t>
    <phoneticPr fontId="2" type="noConversion"/>
  </si>
  <si>
    <t>누에와 나비체험 한마당</t>
    <phoneticPr fontId="2" type="noConversion"/>
  </si>
  <si>
    <t>누에, 곤충 체험전시</t>
    <phoneticPr fontId="2" type="noConversion"/>
  </si>
  <si>
    <t>영양군</t>
    <phoneticPr fontId="2" type="noConversion"/>
  </si>
  <si>
    <t>반딧불이 탐사행사</t>
    <phoneticPr fontId="2" type="noConversion"/>
  </si>
  <si>
    <t>6~8</t>
    <phoneticPr fontId="2" type="noConversion"/>
  </si>
  <si>
    <t xml:space="preserve">반딧불이날리기 체험, 반딧불이탐사캠프 </t>
    <phoneticPr fontId="2" type="noConversion"/>
  </si>
  <si>
    <t>성주군</t>
    <phoneticPr fontId="2" type="noConversion"/>
  </si>
  <si>
    <t>어린이날 곤충축제</t>
    <phoneticPr fontId="2" type="noConversion"/>
  </si>
  <si>
    <t>곤충체험 및 만들기 행사</t>
    <phoneticPr fontId="2" type="noConversion"/>
  </si>
  <si>
    <t>여름방학곤충페스티벌</t>
    <phoneticPr fontId="2" type="noConversion"/>
  </si>
  <si>
    <t>7~8</t>
    <phoneticPr fontId="2" type="noConversion"/>
  </si>
  <si>
    <t>여름방학 곤충페스티벌 등</t>
    <phoneticPr fontId="2" type="noConversion"/>
  </si>
  <si>
    <t>예천세계곤충엑스포(2015)</t>
    <phoneticPr fontId="2" type="noConversion"/>
  </si>
  <si>
    <t>2015년 630천명 관람</t>
    <phoneticPr fontId="2" type="noConversion"/>
  </si>
  <si>
    <t>산청군</t>
    <phoneticPr fontId="2" type="noConversion"/>
  </si>
  <si>
    <t>황매산축제</t>
    <phoneticPr fontId="2" type="noConversion"/>
  </si>
  <si>
    <t>4~5</t>
    <phoneticPr fontId="2" type="noConversion"/>
  </si>
  <si>
    <t>곤충표본 만들기, 판매</t>
    <phoneticPr fontId="2" type="noConversion"/>
  </si>
  <si>
    <t>한방약초축제</t>
    <phoneticPr fontId="2" type="noConversion"/>
  </si>
  <si>
    <t>9~10</t>
    <phoneticPr fontId="2" type="noConversion"/>
  </si>
  <si>
    <t>산청메뚜기축제</t>
    <phoneticPr fontId="2" type="noConversion"/>
  </si>
  <si>
    <t>총 15개소</t>
    <phoneticPr fontId="2" type="noConversion"/>
  </si>
  <si>
    <t>성주가야산 황금들녘 메뚜기잡이 체험축제</t>
    <phoneticPr fontId="2" type="noConversion"/>
  </si>
  <si>
    <t>메뚜기잡이, 고구마케기 체험</t>
    <phoneticPr fontId="2" type="noConversion"/>
  </si>
  <si>
    <t>종사자수(명)</t>
    <phoneticPr fontId="2" type="noConversion"/>
  </si>
  <si>
    <t>소계</t>
    <phoneticPr fontId="2" type="noConversion"/>
  </si>
  <si>
    <t>합계</t>
    <phoneticPr fontId="2" type="noConversion"/>
  </si>
  <si>
    <t>합계</t>
    <phoneticPr fontId="2" type="noConversion"/>
  </si>
  <si>
    <t>곤충사육 시설 농가수(호), 면적(㎡)</t>
    <phoneticPr fontId="2" type="noConversion"/>
  </si>
  <si>
    <t>농가수 
소계</t>
    <phoneticPr fontId="2" type="noConversion"/>
  </si>
  <si>
    <t>기타</t>
    <phoneticPr fontId="2" type="noConversion"/>
  </si>
  <si>
    <t>예천세계곤충엑스포 제외(4년주기)</t>
    <phoneticPr fontId="2" type="noConversion"/>
  </si>
  <si>
    <t>지역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</si>
</sst>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m&quot;월&quot;\ dd&quot;일&quot;"/>
    <numFmt numFmtId="177" formatCode="0.0_ "/>
  </numFmts>
  <fonts count="3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Arial Narrow"/>
      <family val="2"/>
    </font>
    <font>
      <sz val="11"/>
      <color rgb="FF000000"/>
      <name val="돋움"/>
      <family val="3"/>
      <charset val="129"/>
    </font>
    <font>
      <sz val="11"/>
      <color rgb="FF000000"/>
      <name val="Arial Narrow"/>
      <family val="2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휴먼명조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11"/>
      <color theme="1"/>
      <name val="휴먼명조"/>
      <family val="3"/>
      <charset val="129"/>
    </font>
    <font>
      <sz val="11"/>
      <color rgb="FFFF0000"/>
      <name val="휴먼명조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name val="휴먼명조"/>
      <family val="3"/>
      <charset val="129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4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5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>
      <alignment vertical="center"/>
    </xf>
    <xf numFmtId="41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>
      <alignment vertical="center"/>
    </xf>
    <xf numFmtId="41" fontId="5" fillId="0" borderId="0">
      <alignment vertical="center"/>
    </xf>
    <xf numFmtId="0" fontId="8" fillId="0" borderId="0">
      <alignment horizontal="center"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/>
    <xf numFmtId="0" fontId="3" fillId="0" borderId="0">
      <alignment vertical="center"/>
    </xf>
  </cellStyleXfs>
  <cellXfs count="375">
    <xf numFmtId="0" fontId="0" fillId="0" borderId="0" xfId="0">
      <alignment vertical="center"/>
    </xf>
    <xf numFmtId="41" fontId="0" fillId="0" borderId="0" xfId="1" applyFo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23" fillId="0" borderId="0" xfId="0" applyFont="1">
      <alignment vertical="center"/>
    </xf>
    <xf numFmtId="41" fontId="0" fillId="2" borderId="0" xfId="1" applyFont="1" applyFill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41" fontId="24" fillId="0" borderId="24" xfId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77" fontId="26" fillId="0" borderId="0" xfId="0" applyNumberFormat="1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41" fontId="0" fillId="0" borderId="0" xfId="0" applyNumberFormat="1" applyAlignment="1">
      <alignment horizontal="left" vertical="center"/>
    </xf>
    <xf numFmtId="0" fontId="12" fillId="0" borderId="63" xfId="0" applyFont="1" applyFill="1" applyBorder="1" applyAlignment="1">
      <alignment horizontal="center" vertical="center" wrapText="1"/>
    </xf>
    <xf numFmtId="177" fontId="26" fillId="5" borderId="0" xfId="0" applyNumberFormat="1" applyFont="1" applyFill="1">
      <alignment vertical="center"/>
    </xf>
    <xf numFmtId="41" fontId="26" fillId="5" borderId="0" xfId="1" applyFont="1" applyFill="1">
      <alignment vertical="center"/>
    </xf>
    <xf numFmtId="0" fontId="16" fillId="0" borderId="0" xfId="0" applyFont="1" applyBorder="1" applyAlignment="1">
      <alignment horizontal="left" vertical="center"/>
    </xf>
    <xf numFmtId="41" fontId="16" fillId="0" borderId="0" xfId="1" applyFont="1" applyAlignment="1">
      <alignment horizontal="left" vertical="center"/>
    </xf>
    <xf numFmtId="41" fontId="13" fillId="0" borderId="0" xfId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6" fillId="5" borderId="30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13" fillId="0" borderId="38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22" fillId="2" borderId="0" xfId="0" applyFont="1" applyFill="1">
      <alignment vertical="center"/>
    </xf>
    <xf numFmtId="41" fontId="22" fillId="0" borderId="0" xfId="1" applyFont="1">
      <alignment vertical="center"/>
    </xf>
    <xf numFmtId="0" fontId="27" fillId="0" borderId="36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41" fontId="27" fillId="0" borderId="3" xfId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41" fontId="27" fillId="0" borderId="45" xfId="1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41" fontId="27" fillId="0" borderId="77" xfId="0" applyNumberFormat="1" applyFont="1" applyBorder="1" applyAlignment="1">
      <alignment horizontal="center" vertical="center" wrapText="1"/>
    </xf>
    <xf numFmtId="41" fontId="18" fillId="0" borderId="78" xfId="1" applyFont="1" applyBorder="1" applyAlignment="1">
      <alignment horizontal="right" vertical="center" wrapText="1"/>
    </xf>
    <xf numFmtId="0" fontId="18" fillId="0" borderId="78" xfId="0" applyFont="1" applyBorder="1" applyAlignment="1">
      <alignment horizontal="right" vertical="center" wrapText="1"/>
    </xf>
    <xf numFmtId="41" fontId="18" fillId="0" borderId="79" xfId="1" applyFont="1" applyBorder="1" applyAlignment="1">
      <alignment horizontal="right" vertical="center" wrapText="1"/>
    </xf>
    <xf numFmtId="0" fontId="27" fillId="0" borderId="25" xfId="0" applyFont="1" applyBorder="1" applyAlignment="1">
      <alignment horizontal="center" vertical="center" wrapText="1"/>
    </xf>
    <xf numFmtId="41" fontId="27" fillId="0" borderId="15" xfId="0" applyNumberFormat="1" applyFont="1" applyBorder="1" applyAlignment="1">
      <alignment horizontal="center" vertical="center" wrapText="1"/>
    </xf>
    <xf numFmtId="41" fontId="18" fillId="0" borderId="2" xfId="1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 wrapText="1"/>
    </xf>
    <xf numFmtId="41" fontId="18" fillId="0" borderId="24" xfId="1" applyFont="1" applyBorder="1" applyAlignment="1">
      <alignment horizontal="right" vertical="center" wrapText="1"/>
    </xf>
    <xf numFmtId="0" fontId="27" fillId="0" borderId="80" xfId="0" applyFont="1" applyBorder="1" applyAlignment="1">
      <alignment horizontal="center" vertical="center" wrapText="1"/>
    </xf>
    <xf numFmtId="41" fontId="27" fillId="0" borderId="81" xfId="0" applyNumberFormat="1" applyFont="1" applyBorder="1" applyAlignment="1">
      <alignment horizontal="center" vertical="center" wrapText="1"/>
    </xf>
    <xf numFmtId="41" fontId="18" fillId="2" borderId="49" xfId="1" applyFont="1" applyFill="1" applyBorder="1" applyAlignment="1">
      <alignment horizontal="right" vertical="center" wrapText="1"/>
    </xf>
    <xf numFmtId="0" fontId="18" fillId="2" borderId="49" xfId="0" applyFont="1" applyFill="1" applyBorder="1" applyAlignment="1">
      <alignment horizontal="right" vertical="center" wrapText="1"/>
    </xf>
    <xf numFmtId="41" fontId="18" fillId="2" borderId="50" xfId="1" applyFont="1" applyFill="1" applyBorder="1" applyAlignment="1">
      <alignment horizontal="right" vertical="center" wrapText="1"/>
    </xf>
    <xf numFmtId="0" fontId="27" fillId="0" borderId="73" xfId="0" applyFont="1" applyBorder="1" applyAlignment="1">
      <alignment horizontal="center" vertical="center" wrapText="1"/>
    </xf>
    <xf numFmtId="41" fontId="27" fillId="0" borderId="58" xfId="0" applyNumberFormat="1" applyFont="1" applyBorder="1" applyAlignment="1">
      <alignment horizontal="center" vertical="center" wrapText="1"/>
    </xf>
    <xf numFmtId="41" fontId="27" fillId="0" borderId="74" xfId="1" applyFont="1" applyBorder="1" applyAlignment="1">
      <alignment horizontal="right" vertical="center" wrapText="1"/>
    </xf>
    <xf numFmtId="3" fontId="27" fillId="0" borderId="74" xfId="0" applyNumberFormat="1" applyFont="1" applyBorder="1" applyAlignment="1">
      <alignment horizontal="right" vertical="center" wrapText="1"/>
    </xf>
    <xf numFmtId="41" fontId="27" fillId="0" borderId="75" xfId="1" applyFont="1" applyBorder="1" applyAlignment="1">
      <alignment horizontal="right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1" fontId="11" fillId="0" borderId="3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1" fontId="11" fillId="0" borderId="45" xfId="1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1" fillId="3" borderId="88" xfId="0" applyFont="1" applyFill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3" fillId="0" borderId="47" xfId="0" applyFont="1" applyBorder="1">
      <alignment vertical="center"/>
    </xf>
    <xf numFmtId="0" fontId="3" fillId="0" borderId="8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1" xfId="0" applyFont="1" applyBorder="1">
      <alignment vertical="center"/>
    </xf>
    <xf numFmtId="0" fontId="3" fillId="2" borderId="84" xfId="0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3" fillId="0" borderId="93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3" borderId="59" xfId="0" applyFont="1" applyFill="1" applyBorder="1" applyAlignment="1">
      <alignment horizontal="center" vertical="center" wrapText="1"/>
    </xf>
    <xf numFmtId="0" fontId="11" fillId="3" borderId="83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4" xfId="0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center" vertical="center" wrapText="1"/>
    </xf>
    <xf numFmtId="0" fontId="11" fillId="3" borderId="8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8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1" fillId="3" borderId="87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4" fontId="10" fillId="0" borderId="5" xfId="0" applyNumberFormat="1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right" vertical="center" wrapText="1"/>
    </xf>
    <xf numFmtId="0" fontId="15" fillId="0" borderId="96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 wrapText="1"/>
    </xf>
    <xf numFmtId="0" fontId="10" fillId="0" borderId="98" xfId="0" applyFont="1" applyBorder="1" applyAlignment="1">
      <alignment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 wrapText="1"/>
    </xf>
    <xf numFmtId="41" fontId="11" fillId="0" borderId="51" xfId="1" applyFont="1" applyBorder="1" applyAlignment="1">
      <alignment horizontal="center" vertical="center" wrapText="1"/>
    </xf>
    <xf numFmtId="41" fontId="11" fillId="0" borderId="52" xfId="1" applyFont="1" applyBorder="1" applyAlignment="1">
      <alignment horizontal="center" vertical="center" wrapText="1"/>
    </xf>
    <xf numFmtId="41" fontId="11" fillId="0" borderId="95" xfId="1" applyFont="1" applyBorder="1" applyAlignment="1">
      <alignment horizontal="center" vertical="center" wrapText="1"/>
    </xf>
    <xf numFmtId="41" fontId="11" fillId="0" borderId="105" xfId="1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0" fontId="10" fillId="0" borderId="107" xfId="0" applyFont="1" applyBorder="1" applyAlignment="1">
      <alignment vertical="center" wrapText="1"/>
    </xf>
    <xf numFmtId="0" fontId="10" fillId="0" borderId="108" xfId="0" applyFont="1" applyBorder="1" applyAlignment="1">
      <alignment vertical="center" wrapText="1"/>
    </xf>
    <xf numFmtId="0" fontId="10" fillId="0" borderId="109" xfId="0" applyFont="1" applyBorder="1" applyAlignment="1">
      <alignment horizontal="center" vertical="center" wrapText="1"/>
    </xf>
    <xf numFmtId="0" fontId="10" fillId="0" borderId="110" xfId="0" applyFont="1" applyBorder="1" applyAlignment="1">
      <alignment horizontal="right" vertical="center" wrapText="1"/>
    </xf>
    <xf numFmtId="0" fontId="11" fillId="0" borderId="111" xfId="0" applyFont="1" applyBorder="1" applyAlignment="1">
      <alignment horizontal="center" vertical="center" wrapText="1"/>
    </xf>
    <xf numFmtId="0" fontId="10" fillId="0" borderId="112" xfId="0" applyFont="1" applyBorder="1" applyAlignment="1">
      <alignment vertical="center" wrapText="1"/>
    </xf>
    <xf numFmtId="0" fontId="10" fillId="0" borderId="113" xfId="0" applyFont="1" applyBorder="1" applyAlignment="1">
      <alignment vertical="center" wrapText="1"/>
    </xf>
    <xf numFmtId="0" fontId="10" fillId="0" borderId="114" xfId="0" applyFont="1" applyBorder="1" applyAlignment="1">
      <alignment horizontal="center" vertical="center" wrapText="1"/>
    </xf>
    <xf numFmtId="0" fontId="10" fillId="0" borderId="115" xfId="0" applyFont="1" applyBorder="1" applyAlignment="1">
      <alignment horizontal="right" vertical="center" wrapText="1"/>
    </xf>
    <xf numFmtId="0" fontId="28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0" fillId="0" borderId="119" xfId="0" applyFont="1" applyBorder="1" applyAlignment="1">
      <alignment horizontal="center" vertical="center" wrapText="1"/>
    </xf>
    <xf numFmtId="0" fontId="10" fillId="0" borderId="120" xfId="0" applyFont="1" applyBorder="1" applyAlignment="1">
      <alignment horizontal="center" vertical="center" wrapText="1"/>
    </xf>
    <xf numFmtId="0" fontId="10" fillId="0" borderId="120" xfId="0" applyFont="1" applyFill="1" applyBorder="1" applyAlignment="1">
      <alignment horizontal="center" vertical="center" wrapText="1"/>
    </xf>
    <xf numFmtId="0" fontId="10" fillId="0" borderId="121" xfId="0" applyFont="1" applyBorder="1" applyAlignment="1">
      <alignment horizontal="center" vertical="center" wrapText="1"/>
    </xf>
    <xf numFmtId="0" fontId="10" fillId="0" borderId="122" xfId="0" applyFont="1" applyBorder="1" applyAlignment="1">
      <alignment horizontal="center" vertical="center" wrapText="1"/>
    </xf>
    <xf numFmtId="0" fontId="10" fillId="0" borderId="123" xfId="0" applyFont="1" applyBorder="1" applyAlignment="1">
      <alignment horizontal="center" vertical="center" wrapText="1"/>
    </xf>
    <xf numFmtId="0" fontId="10" fillId="0" borderId="123" xfId="0" applyFont="1" applyFill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center" wrapText="1"/>
    </xf>
    <xf numFmtId="0" fontId="11" fillId="3" borderId="116" xfId="0" applyFont="1" applyFill="1" applyBorder="1" applyAlignment="1">
      <alignment horizontal="center" vertical="center" wrapText="1"/>
    </xf>
    <xf numFmtId="0" fontId="10" fillId="3" borderId="117" xfId="0" applyFont="1" applyFill="1" applyBorder="1" applyAlignment="1">
      <alignment horizontal="center" vertical="center" wrapText="1"/>
    </xf>
    <xf numFmtId="0" fontId="11" fillId="3" borderId="117" xfId="0" applyFont="1" applyFill="1" applyBorder="1" applyAlignment="1">
      <alignment horizontal="center" vertical="center" wrapText="1"/>
    </xf>
    <xf numFmtId="0" fontId="10" fillId="0" borderId="125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126" xfId="0" applyFont="1" applyBorder="1" applyAlignment="1">
      <alignment horizontal="center" vertical="center" wrapText="1"/>
    </xf>
    <xf numFmtId="0" fontId="10" fillId="0" borderId="127" xfId="0" applyFont="1" applyBorder="1" applyAlignment="1">
      <alignment horizontal="center" vertical="center" wrapText="1"/>
    </xf>
    <xf numFmtId="0" fontId="3" fillId="0" borderId="109" xfId="0" applyFont="1" applyBorder="1">
      <alignment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5" fillId="2" borderId="76" xfId="0" applyFont="1" applyFill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131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15" fillId="2" borderId="80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132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1" fillId="2" borderId="73" xfId="0" applyFont="1" applyFill="1" applyBorder="1" applyAlignment="1">
      <alignment horizontal="center" vertical="center" wrapText="1"/>
    </xf>
    <xf numFmtId="3" fontId="11" fillId="0" borderId="74" xfId="0" applyNumberFormat="1" applyFont="1" applyBorder="1" applyAlignment="1">
      <alignment horizontal="center" vertical="center" wrapText="1"/>
    </xf>
    <xf numFmtId="3" fontId="11" fillId="0" borderId="129" xfId="0" applyNumberFormat="1" applyFont="1" applyBorder="1" applyAlignment="1">
      <alignment horizontal="center" vertical="center" wrapText="1"/>
    </xf>
    <xf numFmtId="3" fontId="11" fillId="0" borderId="130" xfId="0" applyNumberFormat="1" applyFont="1" applyBorder="1" applyAlignment="1">
      <alignment horizontal="center" vertical="center" wrapText="1"/>
    </xf>
    <xf numFmtId="3" fontId="11" fillId="0" borderId="58" xfId="0" applyNumberFormat="1" applyFont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1" fontId="11" fillId="0" borderId="130" xfId="1" applyFont="1" applyBorder="1" applyAlignment="1">
      <alignment horizontal="center" vertical="center" wrapText="1"/>
    </xf>
    <xf numFmtId="41" fontId="11" fillId="0" borderId="133" xfId="1" applyFont="1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 wrapText="1"/>
    </xf>
    <xf numFmtId="0" fontId="11" fillId="0" borderId="135" xfId="0" applyFont="1" applyBorder="1" applyAlignment="1">
      <alignment horizontal="center" vertical="center" wrapText="1"/>
    </xf>
    <xf numFmtId="0" fontId="11" fillId="0" borderId="131" xfId="0" applyFont="1" applyBorder="1" applyAlignment="1">
      <alignment horizontal="center" vertical="center" wrapText="1"/>
    </xf>
    <xf numFmtId="0" fontId="11" fillId="0" borderId="136" xfId="0" applyFont="1" applyBorder="1" applyAlignment="1">
      <alignment horizontal="center" vertical="center" wrapText="1"/>
    </xf>
    <xf numFmtId="0" fontId="11" fillId="0" borderId="137" xfId="0" applyFont="1" applyBorder="1" applyAlignment="1">
      <alignment horizontal="center" vertical="center" wrapText="1"/>
    </xf>
    <xf numFmtId="0" fontId="11" fillId="0" borderId="13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41" fontId="10" fillId="2" borderId="78" xfId="1" applyFont="1" applyFill="1" applyBorder="1" applyAlignment="1">
      <alignment horizontal="center" vertical="center" wrapText="1"/>
    </xf>
    <xf numFmtId="41" fontId="10" fillId="0" borderId="79" xfId="1" applyFont="1" applyBorder="1" applyAlignment="1">
      <alignment horizontal="center" vertical="center" wrapText="1"/>
    </xf>
    <xf numFmtId="41" fontId="24" fillId="0" borderId="2" xfId="1" applyFont="1" applyBorder="1" applyAlignment="1">
      <alignment horizontal="center" vertical="center" wrapText="1"/>
    </xf>
    <xf numFmtId="41" fontId="24" fillId="2" borderId="2" xfId="1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41" fontId="24" fillId="0" borderId="49" xfId="1" applyFont="1" applyBorder="1" applyAlignment="1">
      <alignment horizontal="center" vertical="center" wrapText="1"/>
    </xf>
    <xf numFmtId="41" fontId="24" fillId="0" borderId="50" xfId="1" applyFont="1" applyBorder="1" applyAlignment="1">
      <alignment horizontal="center" vertical="center" wrapText="1"/>
    </xf>
    <xf numFmtId="41" fontId="25" fillId="0" borderId="74" xfId="1" applyFont="1" applyBorder="1" applyAlignment="1">
      <alignment vertical="center"/>
    </xf>
    <xf numFmtId="41" fontId="25" fillId="0" borderId="75" xfId="1" applyFont="1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1" fontId="11" fillId="2" borderId="77" xfId="1" applyFont="1" applyFill="1" applyBorder="1" applyAlignment="1">
      <alignment vertical="center" wrapText="1"/>
    </xf>
    <xf numFmtId="41" fontId="11" fillId="0" borderId="27" xfId="1" applyFont="1" applyBorder="1" applyAlignment="1">
      <alignment vertical="center" wrapText="1"/>
    </xf>
    <xf numFmtId="41" fontId="25" fillId="2" borderId="27" xfId="1" applyFont="1" applyFill="1" applyBorder="1" applyAlignment="1">
      <alignment vertical="center" wrapText="1"/>
    </xf>
    <xf numFmtId="41" fontId="11" fillId="2" borderId="27" xfId="1" applyFont="1" applyFill="1" applyBorder="1" applyAlignment="1">
      <alignment vertical="center" wrapText="1"/>
    </xf>
    <xf numFmtId="41" fontId="11" fillId="0" borderId="82" xfId="1" applyFont="1" applyBorder="1" applyAlignment="1">
      <alignment vertical="center" wrapText="1"/>
    </xf>
    <xf numFmtId="41" fontId="25" fillId="2" borderId="82" xfId="1" applyFont="1" applyFill="1" applyBorder="1" applyAlignment="1">
      <alignment vertical="center" wrapText="1"/>
    </xf>
    <xf numFmtId="41" fontId="11" fillId="0" borderId="58" xfId="1" applyFont="1" applyBorder="1" applyAlignment="1">
      <alignment vertical="center" wrapText="1"/>
    </xf>
    <xf numFmtId="41" fontId="25" fillId="0" borderId="58" xfId="1" applyFont="1" applyBorder="1" applyAlignment="1">
      <alignment vertical="center" wrapText="1"/>
    </xf>
    <xf numFmtId="41" fontId="11" fillId="0" borderId="54" xfId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41" fontId="11" fillId="0" borderId="5" xfId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1" fontId="24" fillId="0" borderId="4" xfId="1" applyFont="1" applyBorder="1" applyAlignment="1">
      <alignment horizontal="center" vertical="center" wrapText="1"/>
    </xf>
    <xf numFmtId="41" fontId="24" fillId="0" borderId="37" xfId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right" vertical="center" wrapText="1"/>
    </xf>
    <xf numFmtId="0" fontId="24" fillId="0" borderId="4" xfId="0" applyFont="1" applyBorder="1" applyAlignment="1">
      <alignment horizontal="center" vertical="center" wrapText="1"/>
    </xf>
    <xf numFmtId="41" fontId="24" fillId="2" borderId="4" xfId="1" applyFont="1" applyFill="1" applyBorder="1" applyAlignment="1">
      <alignment horizontal="center" vertical="center" wrapText="1"/>
    </xf>
    <xf numFmtId="41" fontId="24" fillId="2" borderId="37" xfId="1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right" vertical="center" wrapText="1"/>
    </xf>
    <xf numFmtId="0" fontId="24" fillId="2" borderId="4" xfId="0" applyFont="1" applyFill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3" fontId="24" fillId="2" borderId="4" xfId="0" applyNumberFormat="1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41" fontId="25" fillId="0" borderId="57" xfId="1" applyFont="1" applyBorder="1" applyAlignment="1">
      <alignment horizontal="center" vertical="center" wrapText="1"/>
    </xf>
    <xf numFmtId="41" fontId="25" fillId="0" borderId="5" xfId="1" applyFont="1" applyBorder="1" applyAlignment="1">
      <alignment horizontal="center" vertical="center" wrapText="1"/>
    </xf>
    <xf numFmtId="41" fontId="25" fillId="2" borderId="5" xfId="1" applyFont="1" applyFill="1" applyBorder="1" applyAlignment="1">
      <alignment horizontal="center" vertical="center" wrapText="1"/>
    </xf>
    <xf numFmtId="41" fontId="25" fillId="0" borderId="58" xfId="1" applyFont="1" applyBorder="1" applyAlignment="1">
      <alignment horizontal="center" vertical="center" wrapText="1"/>
    </xf>
    <xf numFmtId="41" fontId="11" fillId="0" borderId="59" xfId="1" applyFont="1" applyBorder="1" applyAlignment="1">
      <alignment horizontal="center" vertical="center" wrapText="1"/>
    </xf>
    <xf numFmtId="41" fontId="10" fillId="0" borderId="7" xfId="1" applyFont="1" applyBorder="1" applyAlignment="1">
      <alignment horizontal="center" vertical="center" wrapText="1"/>
    </xf>
    <xf numFmtId="41" fontId="10" fillId="0" borderId="128" xfId="1" applyFont="1" applyBorder="1" applyAlignment="1">
      <alignment horizontal="center" vertical="center" wrapText="1"/>
    </xf>
    <xf numFmtId="41" fontId="3" fillId="0" borderId="128" xfId="1" applyFont="1" applyBorder="1" applyAlignment="1">
      <alignment horizontal="center" vertical="center" wrapText="1"/>
    </xf>
    <xf numFmtId="41" fontId="10" fillId="0" borderId="128" xfId="1" applyFont="1" applyBorder="1" applyAlignment="1">
      <alignment horizontal="justify" vertical="center" wrapText="1"/>
    </xf>
    <xf numFmtId="0" fontId="10" fillId="0" borderId="16" xfId="0" applyFont="1" applyBorder="1" applyAlignment="1">
      <alignment horizontal="right" vertical="center" wrapText="1"/>
    </xf>
    <xf numFmtId="41" fontId="25" fillId="0" borderId="73" xfId="1" applyFont="1" applyBorder="1" applyAlignment="1">
      <alignment horizontal="center" vertical="center" wrapText="1"/>
    </xf>
    <xf numFmtId="41" fontId="25" fillId="0" borderId="74" xfId="1" applyFont="1" applyBorder="1" applyAlignment="1">
      <alignment horizontal="center" vertical="center" wrapText="1"/>
    </xf>
    <xf numFmtId="41" fontId="25" fillId="0" borderId="74" xfId="1" applyNumberFormat="1" applyFont="1" applyBorder="1" applyAlignment="1">
      <alignment horizontal="center" vertical="center" wrapText="1"/>
    </xf>
    <xf numFmtId="41" fontId="25" fillId="0" borderId="129" xfId="1" applyFont="1" applyBorder="1" applyAlignment="1">
      <alignment vertical="center" wrapText="1"/>
    </xf>
    <xf numFmtId="41" fontId="25" fillId="4" borderId="130" xfId="1" applyFont="1" applyFill="1" applyBorder="1" applyAlignment="1">
      <alignment vertical="center" wrapText="1"/>
    </xf>
    <xf numFmtId="41" fontId="25" fillId="0" borderId="58" xfId="1" applyNumberFormat="1" applyFont="1" applyBorder="1" applyAlignment="1">
      <alignment vertical="center" wrapText="1"/>
    </xf>
    <xf numFmtId="41" fontId="25" fillId="0" borderId="58" xfId="1" applyNumberFormat="1" applyFont="1" applyBorder="1" applyAlignment="1">
      <alignment vertical="center"/>
    </xf>
    <xf numFmtId="41" fontId="25" fillId="0" borderId="58" xfId="1" applyNumberFormat="1" applyFont="1" applyBorder="1" applyAlignment="1">
      <alignment horizontal="center" vertical="center" wrapText="1"/>
    </xf>
    <xf numFmtId="41" fontId="25" fillId="0" borderId="58" xfId="1" applyNumberFormat="1" applyFont="1" applyBorder="1" applyAlignment="1">
      <alignment horizontal="right" vertical="center" wrapText="1"/>
    </xf>
    <xf numFmtId="41" fontId="25" fillId="0" borderId="129" xfId="1" applyNumberFormat="1" applyFont="1" applyBorder="1" applyAlignment="1">
      <alignment vertical="center" wrapText="1"/>
    </xf>
    <xf numFmtId="41" fontId="25" fillId="0" borderId="74" xfId="1" applyNumberFormat="1" applyFont="1" applyBorder="1" applyAlignment="1">
      <alignment vertical="center" wrapText="1"/>
    </xf>
    <xf numFmtId="0" fontId="25" fillId="0" borderId="76" xfId="0" applyFont="1" applyBorder="1" applyAlignment="1">
      <alignment horizontal="center" vertical="center" wrapText="1"/>
    </xf>
    <xf numFmtId="41" fontId="25" fillId="0" borderId="139" xfId="1" applyFont="1" applyBorder="1" applyAlignment="1">
      <alignment horizontal="center" vertical="center" wrapText="1"/>
    </xf>
    <xf numFmtId="41" fontId="25" fillId="0" borderId="108" xfId="1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41" fontId="24" fillId="0" borderId="126" xfId="1" applyFont="1" applyBorder="1" applyAlignment="1">
      <alignment horizontal="center" vertical="center" wrapText="1"/>
    </xf>
    <xf numFmtId="41" fontId="24" fillId="0" borderId="131" xfId="1" applyFont="1" applyBorder="1" applyAlignment="1">
      <alignment horizontal="center" vertical="center" wrapText="1"/>
    </xf>
    <xf numFmtId="0" fontId="24" fillId="0" borderId="77" xfId="0" applyFont="1" applyBorder="1" applyAlignment="1">
      <alignment horizontal="right" vertical="center" wrapText="1"/>
    </xf>
    <xf numFmtId="0" fontId="24" fillId="0" borderId="126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41" fontId="25" fillId="0" borderId="140" xfId="1" applyFont="1" applyBorder="1" applyAlignment="1">
      <alignment horizontal="center" vertical="center" wrapText="1"/>
    </xf>
    <xf numFmtId="41" fontId="25" fillId="0" borderId="113" xfId="1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41" fontId="24" fillId="0" borderId="88" xfId="1" applyFont="1" applyBorder="1" applyAlignment="1">
      <alignment horizontal="center" vertical="center" wrapText="1"/>
    </xf>
    <xf numFmtId="41" fontId="24" fillId="0" borderId="138" xfId="1" applyFont="1" applyBorder="1" applyAlignment="1">
      <alignment horizontal="center" vertical="center" wrapText="1"/>
    </xf>
    <xf numFmtId="0" fontId="24" fillId="0" borderId="81" xfId="0" applyFont="1" applyBorder="1" applyAlignment="1">
      <alignment horizontal="right" vertical="center" wrapText="1"/>
    </xf>
    <xf numFmtId="0" fontId="24" fillId="0" borderId="88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0" fillId="0" borderId="141" xfId="0" applyFont="1" applyBorder="1" applyAlignment="1">
      <alignment horizontal="center" vertical="center" wrapText="1"/>
    </xf>
    <xf numFmtId="0" fontId="11" fillId="0" borderId="142" xfId="0" applyFont="1" applyBorder="1" applyAlignment="1">
      <alignment horizontal="center" vertical="center" wrapText="1"/>
    </xf>
    <xf numFmtId="0" fontId="25" fillId="0" borderId="142" xfId="0" applyFont="1" applyBorder="1" applyAlignment="1">
      <alignment horizontal="center" vertical="center" wrapText="1"/>
    </xf>
    <xf numFmtId="0" fontId="11" fillId="0" borderId="142" xfId="0" applyFont="1" applyFill="1" applyBorder="1" applyAlignment="1">
      <alignment horizontal="center" vertical="center" wrapText="1"/>
    </xf>
    <xf numFmtId="0" fontId="11" fillId="0" borderId="143" xfId="0" applyFont="1" applyBorder="1" applyAlignment="1">
      <alignment horizontal="center" vertical="center" wrapText="1"/>
    </xf>
    <xf numFmtId="0" fontId="30" fillId="3" borderId="118" xfId="0" applyFont="1" applyFill="1" applyBorder="1" applyAlignment="1">
      <alignment horizontal="center" vertical="center" wrapText="1"/>
    </xf>
    <xf numFmtId="0" fontId="11" fillId="0" borderId="99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144" xfId="0" applyFont="1" applyBorder="1" applyAlignment="1">
      <alignment horizontal="center" vertical="center" wrapText="1"/>
    </xf>
  </cellXfs>
  <cellStyles count="58">
    <cellStyle name="쉼표 [0]" xfId="1" builtinId="6"/>
    <cellStyle name="쉼표 [0] 2" xfId="8"/>
    <cellStyle name="쉼표 [0] 2 2" xfId="12"/>
    <cellStyle name="쉼표 [0] 2 2 2" xfId="20"/>
    <cellStyle name="쉼표 [0] 2 2 2 2" xfId="52"/>
    <cellStyle name="쉼표 [0] 2 3" xfId="24"/>
    <cellStyle name="쉼표 [0] 3" xfId="13"/>
    <cellStyle name="쉼표 [0] 3 2" xfId="11"/>
    <cellStyle name="쉼표 [0] 3 2 2" xfId="25"/>
    <cellStyle name="쉼표 [0] 3 3" xfId="21"/>
    <cellStyle name="쉼표 [0] 4" xfId="36"/>
    <cellStyle name="쉼표 [0] 4 2" xfId="51"/>
    <cellStyle name="쉼표 [0] 4 3" xfId="55"/>
    <cellStyle name="예산요구" xfId="14"/>
    <cellStyle name="예산요구 2" xfId="26"/>
    <cellStyle name="표준" xfId="0" builtinId="0"/>
    <cellStyle name="표준 10" xfId="6"/>
    <cellStyle name="표준 10 2" xfId="54"/>
    <cellStyle name="표준 10 2 2" xfId="42"/>
    <cellStyle name="표준 10 3" xfId="44"/>
    <cellStyle name="표준 10 4" xfId="45"/>
    <cellStyle name="표준 10 5" xfId="46"/>
    <cellStyle name="표준 10 6" xfId="50"/>
    <cellStyle name="표준 10 7" xfId="56"/>
    <cellStyle name="표준 10 8" xfId="39"/>
    <cellStyle name="표준 10 9" xfId="38"/>
    <cellStyle name="표준 11" xfId="22"/>
    <cellStyle name="표준 12" xfId="57"/>
    <cellStyle name="표준 13" xfId="47"/>
    <cellStyle name="표준 14" xfId="48"/>
    <cellStyle name="표준 15" xfId="49"/>
    <cellStyle name="표준 18" xfId="41"/>
    <cellStyle name="표준 19" xfId="40"/>
    <cellStyle name="표준 2" xfId="2"/>
    <cellStyle name="표준 2 2" xfId="15"/>
    <cellStyle name="표준 2 2 2" xfId="16"/>
    <cellStyle name="표준 2 2 2 2" xfId="33"/>
    <cellStyle name="표준 2 2 3" xfId="32"/>
    <cellStyle name="표준 2 3" xfId="9"/>
    <cellStyle name="표준 2 3 2" xfId="37"/>
    <cellStyle name="표준 2 3 2 2" xfId="43"/>
    <cellStyle name="표준 2 3 6" xfId="53"/>
    <cellStyle name="표준 2 4" xfId="10"/>
    <cellStyle name="표준 2 5" xfId="23"/>
    <cellStyle name="표준 3" xfId="7"/>
    <cellStyle name="표준 3 2" xfId="27"/>
    <cellStyle name="표준 4" xfId="17"/>
    <cellStyle name="표준 4 2" xfId="28"/>
    <cellStyle name="표준 5" xfId="5"/>
    <cellStyle name="표준 5 2" xfId="29"/>
    <cellStyle name="표준 6" xfId="18"/>
    <cellStyle name="표준 6 2" xfId="30"/>
    <cellStyle name="표준 7" xfId="19"/>
    <cellStyle name="표준 7 2" xfId="31"/>
    <cellStyle name="표준 8" xfId="4"/>
    <cellStyle name="표준 8 2" xfId="34"/>
    <cellStyle name="표준 9" xfId="3"/>
    <cellStyle name="표준 9 2" xfId="3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A2" sqref="A2:H2"/>
    </sheetView>
  </sheetViews>
  <sheetFormatPr defaultRowHeight="16.5"/>
  <cols>
    <col min="1" max="1" width="9.875" style="9" customWidth="1"/>
    <col min="2" max="8" width="14.875" style="1" customWidth="1"/>
    <col min="9" max="16384" width="9" style="1"/>
  </cols>
  <sheetData>
    <row r="1" spans="1:8" ht="39" customHeight="1">
      <c r="A1" s="21" t="s">
        <v>107</v>
      </c>
      <c r="B1" s="21"/>
      <c r="C1" s="21"/>
      <c r="D1" s="21"/>
      <c r="E1" s="21"/>
      <c r="F1" s="21"/>
      <c r="G1" s="21"/>
      <c r="H1" s="21"/>
    </row>
    <row r="2" spans="1:8" ht="33.75" customHeight="1" thickBot="1">
      <c r="A2" s="22" t="s">
        <v>106</v>
      </c>
      <c r="B2" s="22"/>
      <c r="C2" s="22"/>
      <c r="D2" s="22"/>
      <c r="E2" s="22"/>
      <c r="F2" s="22"/>
      <c r="G2" s="22"/>
      <c r="H2" s="22"/>
    </row>
    <row r="3" spans="1:8" ht="17.25" thickBot="1">
      <c r="A3" s="231" t="s">
        <v>101</v>
      </c>
      <c r="B3" s="156" t="s">
        <v>123</v>
      </c>
      <c r="C3" s="156" t="s">
        <v>333</v>
      </c>
      <c r="D3" s="59" t="s">
        <v>124</v>
      </c>
      <c r="E3" s="60"/>
      <c r="F3" s="60"/>
      <c r="G3" s="60"/>
      <c r="H3" s="61"/>
    </row>
    <row r="4" spans="1:8" ht="17.25" thickBot="1">
      <c r="A4" s="232"/>
      <c r="B4" s="233"/>
      <c r="C4" s="160"/>
      <c r="D4" s="234" t="s">
        <v>334</v>
      </c>
      <c r="E4" s="235" t="s">
        <v>102</v>
      </c>
      <c r="F4" s="64" t="s">
        <v>103</v>
      </c>
      <c r="G4" s="64" t="s">
        <v>104</v>
      </c>
      <c r="H4" s="236" t="s">
        <v>105</v>
      </c>
    </row>
    <row r="5" spans="1:8" ht="23.25" customHeight="1" thickTop="1">
      <c r="A5" s="237" t="s">
        <v>0</v>
      </c>
      <c r="B5" s="238">
        <v>26</v>
      </c>
      <c r="C5" s="228">
        <v>54</v>
      </c>
      <c r="D5" s="239">
        <f>SUM(E5:H5)</f>
        <v>40</v>
      </c>
      <c r="E5" s="227">
        <v>7</v>
      </c>
      <c r="F5" s="238">
        <v>7</v>
      </c>
      <c r="G5" s="238">
        <v>26</v>
      </c>
      <c r="H5" s="240">
        <v>0</v>
      </c>
    </row>
    <row r="6" spans="1:8" ht="23.25" customHeight="1">
      <c r="A6" s="241" t="s">
        <v>1</v>
      </c>
      <c r="B6" s="111">
        <v>15</v>
      </c>
      <c r="C6" s="93">
        <v>18</v>
      </c>
      <c r="D6" s="242">
        <f t="shared" ref="D6:D21" si="0">SUM(E6:H6)</f>
        <v>33</v>
      </c>
      <c r="E6" s="92">
        <v>11</v>
      </c>
      <c r="F6" s="111">
        <v>9</v>
      </c>
      <c r="G6" s="243">
        <v>13</v>
      </c>
      <c r="H6" s="117">
        <v>0</v>
      </c>
    </row>
    <row r="7" spans="1:8" ht="23.25" customHeight="1">
      <c r="A7" s="241" t="s">
        <v>2</v>
      </c>
      <c r="B7" s="111">
        <v>28</v>
      </c>
      <c r="C7" s="93">
        <v>37</v>
      </c>
      <c r="D7" s="242">
        <f t="shared" si="0"/>
        <v>44</v>
      </c>
      <c r="E7" s="92">
        <v>15</v>
      </c>
      <c r="F7" s="111">
        <v>1</v>
      </c>
      <c r="G7" s="111">
        <v>28</v>
      </c>
      <c r="H7" s="117">
        <v>0</v>
      </c>
    </row>
    <row r="8" spans="1:8" ht="23.25" customHeight="1">
      <c r="A8" s="241" t="s">
        <v>3</v>
      </c>
      <c r="B8" s="244">
        <v>57</v>
      </c>
      <c r="C8" s="93">
        <v>92</v>
      </c>
      <c r="D8" s="242">
        <f t="shared" si="0"/>
        <v>137</v>
      </c>
      <c r="E8" s="92">
        <v>57</v>
      </c>
      <c r="F8" s="111">
        <v>29</v>
      </c>
      <c r="G8" s="111">
        <v>51</v>
      </c>
      <c r="H8" s="117">
        <v>0</v>
      </c>
    </row>
    <row r="9" spans="1:8" ht="23.25" customHeight="1">
      <c r="A9" s="241" t="s">
        <v>4</v>
      </c>
      <c r="B9" s="111">
        <v>19</v>
      </c>
      <c r="C9" s="93">
        <v>30</v>
      </c>
      <c r="D9" s="242">
        <f t="shared" si="0"/>
        <v>26</v>
      </c>
      <c r="E9" s="92">
        <v>9</v>
      </c>
      <c r="F9" s="111">
        <v>1</v>
      </c>
      <c r="G9" s="111">
        <v>16</v>
      </c>
      <c r="H9" s="117">
        <v>0</v>
      </c>
    </row>
    <row r="10" spans="1:8" ht="23.25" customHeight="1">
      <c r="A10" s="241" t="s">
        <v>5</v>
      </c>
      <c r="B10" s="111">
        <v>44</v>
      </c>
      <c r="C10" s="93">
        <v>77</v>
      </c>
      <c r="D10" s="242">
        <f t="shared" si="0"/>
        <v>78</v>
      </c>
      <c r="E10" s="92">
        <v>25</v>
      </c>
      <c r="F10" s="111">
        <v>16</v>
      </c>
      <c r="G10" s="111">
        <v>37</v>
      </c>
      <c r="H10" s="117">
        <v>0</v>
      </c>
    </row>
    <row r="11" spans="1:8" ht="23.25" customHeight="1">
      <c r="A11" s="241" t="s">
        <v>6</v>
      </c>
      <c r="B11" s="111">
        <v>22</v>
      </c>
      <c r="C11" s="93">
        <v>43</v>
      </c>
      <c r="D11" s="242">
        <f t="shared" si="0"/>
        <v>43</v>
      </c>
      <c r="E11" s="92">
        <v>20</v>
      </c>
      <c r="F11" s="111">
        <v>6</v>
      </c>
      <c r="G11" s="111">
        <v>17</v>
      </c>
      <c r="H11" s="117">
        <v>0</v>
      </c>
    </row>
    <row r="12" spans="1:8" ht="23.25" customHeight="1">
      <c r="A12" s="241" t="s">
        <v>25</v>
      </c>
      <c r="B12" s="111">
        <v>13</v>
      </c>
      <c r="C12" s="93">
        <v>13</v>
      </c>
      <c r="D12" s="242">
        <f t="shared" si="0"/>
        <v>13</v>
      </c>
      <c r="E12" s="92">
        <v>11</v>
      </c>
      <c r="F12" s="111">
        <v>0</v>
      </c>
      <c r="G12" s="111">
        <v>2</v>
      </c>
      <c r="H12" s="117">
        <v>0</v>
      </c>
    </row>
    <row r="13" spans="1:8" ht="23.25" customHeight="1">
      <c r="A13" s="241" t="s">
        <v>7</v>
      </c>
      <c r="B13" s="111">
        <v>505</v>
      </c>
      <c r="C13" s="93">
        <v>743</v>
      </c>
      <c r="D13" s="242">
        <f t="shared" si="0"/>
        <v>974</v>
      </c>
      <c r="E13" s="92">
        <v>488</v>
      </c>
      <c r="F13" s="111">
        <v>113</v>
      </c>
      <c r="G13" s="111">
        <v>373</v>
      </c>
      <c r="H13" s="117">
        <v>0</v>
      </c>
    </row>
    <row r="14" spans="1:8" ht="23.25" customHeight="1">
      <c r="A14" s="241" t="s">
        <v>8</v>
      </c>
      <c r="B14" s="111">
        <v>101</v>
      </c>
      <c r="C14" s="93">
        <v>145</v>
      </c>
      <c r="D14" s="242">
        <f t="shared" si="0"/>
        <v>190</v>
      </c>
      <c r="E14" s="92">
        <v>99</v>
      </c>
      <c r="F14" s="111">
        <v>36</v>
      </c>
      <c r="G14" s="111">
        <v>55</v>
      </c>
      <c r="H14" s="117">
        <v>0</v>
      </c>
    </row>
    <row r="15" spans="1:8" ht="23.25" customHeight="1">
      <c r="A15" s="241" t="s">
        <v>9</v>
      </c>
      <c r="B15" s="111">
        <v>206</v>
      </c>
      <c r="C15" s="93">
        <v>274</v>
      </c>
      <c r="D15" s="242">
        <f t="shared" si="0"/>
        <v>343</v>
      </c>
      <c r="E15" s="92">
        <v>194</v>
      </c>
      <c r="F15" s="111">
        <v>36</v>
      </c>
      <c r="G15" s="111">
        <v>113</v>
      </c>
      <c r="H15" s="117">
        <v>0</v>
      </c>
    </row>
    <row r="16" spans="1:8" ht="23.25" customHeight="1">
      <c r="A16" s="245" t="s">
        <v>10</v>
      </c>
      <c r="B16" s="111">
        <v>190</v>
      </c>
      <c r="C16" s="93">
        <v>278</v>
      </c>
      <c r="D16" s="242">
        <f t="shared" si="0"/>
        <v>275</v>
      </c>
      <c r="E16" s="92">
        <v>189</v>
      </c>
      <c r="F16" s="111">
        <v>29</v>
      </c>
      <c r="G16" s="111">
        <v>57</v>
      </c>
      <c r="H16" s="117">
        <v>0</v>
      </c>
    </row>
    <row r="17" spans="1:8" ht="23.25" customHeight="1">
      <c r="A17" s="241" t="s">
        <v>11</v>
      </c>
      <c r="B17" s="111">
        <v>189</v>
      </c>
      <c r="C17" s="93">
        <v>263</v>
      </c>
      <c r="D17" s="242">
        <f t="shared" si="0"/>
        <v>300</v>
      </c>
      <c r="E17" s="92">
        <v>185</v>
      </c>
      <c r="F17" s="111">
        <v>33</v>
      </c>
      <c r="G17" s="111">
        <v>82</v>
      </c>
      <c r="H17" s="117">
        <v>0</v>
      </c>
    </row>
    <row r="18" spans="1:8" ht="23.25" customHeight="1">
      <c r="A18" s="241" t="s">
        <v>12</v>
      </c>
      <c r="B18" s="111">
        <v>188</v>
      </c>
      <c r="C18" s="93">
        <v>293</v>
      </c>
      <c r="D18" s="242">
        <f t="shared" si="0"/>
        <v>299</v>
      </c>
      <c r="E18" s="92">
        <v>176</v>
      </c>
      <c r="F18" s="111">
        <v>44</v>
      </c>
      <c r="G18" s="111">
        <v>77</v>
      </c>
      <c r="H18" s="117">
        <v>2</v>
      </c>
    </row>
    <row r="19" spans="1:8" ht="23.25" customHeight="1">
      <c r="A19" s="241" t="s">
        <v>13</v>
      </c>
      <c r="B19" s="111">
        <v>427</v>
      </c>
      <c r="C19" s="93">
        <v>572</v>
      </c>
      <c r="D19" s="242">
        <f t="shared" si="0"/>
        <v>647</v>
      </c>
      <c r="E19" s="92">
        <v>419</v>
      </c>
      <c r="F19" s="111">
        <v>83</v>
      </c>
      <c r="G19" s="111">
        <v>145</v>
      </c>
      <c r="H19" s="117">
        <v>0</v>
      </c>
    </row>
    <row r="20" spans="1:8" ht="23.25" customHeight="1">
      <c r="A20" s="241" t="s">
        <v>14</v>
      </c>
      <c r="B20" s="111">
        <v>255</v>
      </c>
      <c r="C20" s="93">
        <v>354</v>
      </c>
      <c r="D20" s="242">
        <f t="shared" si="0"/>
        <v>401</v>
      </c>
      <c r="E20" s="92">
        <v>242</v>
      </c>
      <c r="F20" s="111">
        <v>49</v>
      </c>
      <c r="G20" s="111">
        <v>100</v>
      </c>
      <c r="H20" s="117">
        <v>10</v>
      </c>
    </row>
    <row r="21" spans="1:8" ht="23.25" customHeight="1" thickBot="1">
      <c r="A21" s="246" t="s">
        <v>15</v>
      </c>
      <c r="B21" s="247">
        <v>33</v>
      </c>
      <c r="C21" s="248">
        <v>55</v>
      </c>
      <c r="D21" s="249">
        <f t="shared" si="0"/>
        <v>57</v>
      </c>
      <c r="E21" s="250">
        <v>33</v>
      </c>
      <c r="F21" s="247">
        <v>7</v>
      </c>
      <c r="G21" s="247">
        <v>17</v>
      </c>
      <c r="H21" s="251">
        <v>0</v>
      </c>
    </row>
    <row r="22" spans="1:8" ht="23.25" customHeight="1" thickTop="1" thickBot="1">
      <c r="A22" s="252" t="s">
        <v>16</v>
      </c>
      <c r="B22" s="253">
        <f>SUM(B5:B21)</f>
        <v>2318</v>
      </c>
      <c r="C22" s="254">
        <f t="shared" ref="C22:H22" si="1">SUM(C5:C21)</f>
        <v>3341</v>
      </c>
      <c r="D22" s="255">
        <f>SUM(D5:D21)</f>
        <v>3900</v>
      </c>
      <c r="E22" s="256">
        <f t="shared" si="1"/>
        <v>2180</v>
      </c>
      <c r="F22" s="253">
        <f t="shared" si="1"/>
        <v>499</v>
      </c>
      <c r="G22" s="253">
        <f t="shared" si="1"/>
        <v>1209</v>
      </c>
      <c r="H22" s="257">
        <f t="shared" si="1"/>
        <v>12</v>
      </c>
    </row>
  </sheetData>
  <mergeCells count="6">
    <mergeCell ref="A3:A4"/>
    <mergeCell ref="B3:B4"/>
    <mergeCell ref="C3:C4"/>
    <mergeCell ref="A1:H1"/>
    <mergeCell ref="A2:H2"/>
    <mergeCell ref="D3:H3"/>
  </mergeCells>
  <phoneticPr fontId="2" type="noConversion"/>
  <pageMargins left="0.70866141732283472" right="0.70866141732283472" top="0.48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A2" sqref="A2:I2"/>
    </sheetView>
  </sheetViews>
  <sheetFormatPr defaultRowHeight="16.5"/>
  <cols>
    <col min="1" max="1" width="10.75" customWidth="1"/>
    <col min="2" max="2" width="9.625" bestFit="1" customWidth="1"/>
    <col min="3" max="5" width="12.75" customWidth="1"/>
    <col min="6" max="6" width="11.5" customWidth="1"/>
    <col min="7" max="7" width="11.875" customWidth="1"/>
    <col min="8" max="9" width="15.875" customWidth="1"/>
  </cols>
  <sheetData>
    <row r="1" spans="1:12" ht="41.25" customHeight="1">
      <c r="A1" s="21" t="s">
        <v>107</v>
      </c>
      <c r="B1" s="21"/>
      <c r="C1" s="21"/>
      <c r="D1" s="21"/>
      <c r="E1" s="21"/>
      <c r="F1" s="21"/>
      <c r="G1" s="21"/>
      <c r="H1" s="21"/>
      <c r="I1" s="21"/>
    </row>
    <row r="2" spans="1:12" ht="27" customHeight="1" thickBot="1">
      <c r="A2" s="23" t="s">
        <v>114</v>
      </c>
      <c r="B2" s="23"/>
      <c r="C2" s="23"/>
      <c r="D2" s="23"/>
      <c r="E2" s="23"/>
      <c r="F2" s="23"/>
      <c r="G2" s="23"/>
      <c r="H2" s="23"/>
      <c r="I2" s="23"/>
    </row>
    <row r="3" spans="1:12" ht="31.5" customHeight="1" thickBot="1">
      <c r="A3" s="258" t="s">
        <v>341</v>
      </c>
      <c r="B3" s="259" t="s">
        <v>120</v>
      </c>
      <c r="C3" s="260"/>
      <c r="D3" s="260"/>
      <c r="E3" s="261"/>
      <c r="F3" s="262" t="s">
        <v>121</v>
      </c>
      <c r="G3" s="263"/>
      <c r="H3" s="263"/>
      <c r="I3" s="264"/>
      <c r="L3" s="6"/>
    </row>
    <row r="4" spans="1:12" ht="17.25" thickBot="1">
      <c r="A4" s="271"/>
      <c r="B4" s="234" t="s">
        <v>335</v>
      </c>
      <c r="C4" s="235" t="s">
        <v>108</v>
      </c>
      <c r="D4" s="64" t="s">
        <v>109</v>
      </c>
      <c r="E4" s="272" t="s">
        <v>110</v>
      </c>
      <c r="F4" s="234" t="s">
        <v>336</v>
      </c>
      <c r="G4" s="235" t="s">
        <v>111</v>
      </c>
      <c r="H4" s="64" t="s">
        <v>112</v>
      </c>
      <c r="I4" s="236" t="s">
        <v>113</v>
      </c>
    </row>
    <row r="5" spans="1:12" ht="21" customHeight="1" thickTop="1">
      <c r="A5" s="275" t="s">
        <v>0</v>
      </c>
      <c r="B5" s="276">
        <f>SUM(C5:E5)</f>
        <v>26</v>
      </c>
      <c r="C5" s="227">
        <v>0</v>
      </c>
      <c r="D5" s="238">
        <v>18</v>
      </c>
      <c r="E5" s="228">
        <v>8</v>
      </c>
      <c r="F5" s="277">
        <f>SUM(G5:I5)</f>
        <v>26</v>
      </c>
      <c r="G5" s="227">
        <v>5</v>
      </c>
      <c r="H5" s="238">
        <v>11</v>
      </c>
      <c r="I5" s="240">
        <v>10</v>
      </c>
    </row>
    <row r="6" spans="1:12" ht="21" customHeight="1">
      <c r="A6" s="270" t="s">
        <v>1</v>
      </c>
      <c r="B6" s="266">
        <f t="shared" ref="B6:B21" si="0">SUM(C6:E6)</f>
        <v>15</v>
      </c>
      <c r="C6" s="92">
        <v>4</v>
      </c>
      <c r="D6" s="111">
        <v>11</v>
      </c>
      <c r="E6" s="93">
        <v>0</v>
      </c>
      <c r="F6" s="265">
        <f>SUM(G6:I6)</f>
        <v>15</v>
      </c>
      <c r="G6" s="92">
        <v>6</v>
      </c>
      <c r="H6" s="111">
        <v>8</v>
      </c>
      <c r="I6" s="117">
        <v>1</v>
      </c>
    </row>
    <row r="7" spans="1:12" ht="21" customHeight="1">
      <c r="A7" s="270" t="s">
        <v>2</v>
      </c>
      <c r="B7" s="266">
        <f t="shared" si="0"/>
        <v>28</v>
      </c>
      <c r="C7" s="314">
        <v>11</v>
      </c>
      <c r="D7" s="111">
        <v>17</v>
      </c>
      <c r="E7" s="93">
        <v>0</v>
      </c>
      <c r="F7" s="265">
        <f t="shared" ref="F7:F21" si="1">SUM(G7:I7)</f>
        <v>28</v>
      </c>
      <c r="G7" s="92">
        <v>2</v>
      </c>
      <c r="H7" s="111">
        <v>15</v>
      </c>
      <c r="I7" s="117">
        <v>11</v>
      </c>
    </row>
    <row r="8" spans="1:12" ht="21" customHeight="1">
      <c r="A8" s="270" t="s">
        <v>3</v>
      </c>
      <c r="B8" s="266">
        <f t="shared" si="0"/>
        <v>61</v>
      </c>
      <c r="C8" s="92">
        <v>28</v>
      </c>
      <c r="D8" s="111">
        <v>27</v>
      </c>
      <c r="E8" s="93">
        <v>6</v>
      </c>
      <c r="F8" s="265">
        <f t="shared" si="1"/>
        <v>61</v>
      </c>
      <c r="G8" s="92">
        <v>31</v>
      </c>
      <c r="H8" s="111">
        <v>24</v>
      </c>
      <c r="I8" s="117">
        <v>6</v>
      </c>
    </row>
    <row r="9" spans="1:12" ht="21" customHeight="1">
      <c r="A9" s="270" t="s">
        <v>4</v>
      </c>
      <c r="B9" s="266">
        <f t="shared" si="0"/>
        <v>19</v>
      </c>
      <c r="C9" s="92">
        <v>3</v>
      </c>
      <c r="D9" s="111">
        <v>15</v>
      </c>
      <c r="E9" s="93">
        <v>1</v>
      </c>
      <c r="F9" s="265">
        <f t="shared" si="1"/>
        <v>19</v>
      </c>
      <c r="G9" s="92">
        <v>3</v>
      </c>
      <c r="H9" s="111">
        <v>8</v>
      </c>
      <c r="I9" s="117">
        <v>8</v>
      </c>
    </row>
    <row r="10" spans="1:12" ht="21" customHeight="1">
      <c r="A10" s="270" t="s">
        <v>5</v>
      </c>
      <c r="B10" s="266">
        <f t="shared" si="0"/>
        <v>42</v>
      </c>
      <c r="C10" s="92">
        <v>8</v>
      </c>
      <c r="D10" s="111">
        <v>28</v>
      </c>
      <c r="E10" s="93">
        <v>6</v>
      </c>
      <c r="F10" s="265">
        <f t="shared" si="1"/>
        <v>42</v>
      </c>
      <c r="G10" s="92">
        <v>20</v>
      </c>
      <c r="H10" s="111">
        <v>6</v>
      </c>
      <c r="I10" s="117">
        <v>16</v>
      </c>
    </row>
    <row r="11" spans="1:12" ht="21" customHeight="1">
      <c r="A11" s="270" t="s">
        <v>6</v>
      </c>
      <c r="B11" s="266">
        <f t="shared" si="0"/>
        <v>22</v>
      </c>
      <c r="C11" s="92">
        <v>15</v>
      </c>
      <c r="D11" s="111">
        <v>6</v>
      </c>
      <c r="E11" s="93">
        <v>1</v>
      </c>
      <c r="F11" s="265">
        <f t="shared" si="1"/>
        <v>22</v>
      </c>
      <c r="G11" s="92">
        <v>15</v>
      </c>
      <c r="H11" s="111">
        <v>4</v>
      </c>
      <c r="I11" s="117">
        <v>3</v>
      </c>
    </row>
    <row r="12" spans="1:12" ht="21" customHeight="1">
      <c r="A12" s="270" t="s">
        <v>25</v>
      </c>
      <c r="B12" s="266">
        <f t="shared" si="0"/>
        <v>13</v>
      </c>
      <c r="C12" s="92">
        <v>8</v>
      </c>
      <c r="D12" s="111">
        <v>4</v>
      </c>
      <c r="E12" s="93">
        <v>1</v>
      </c>
      <c r="F12" s="265">
        <f t="shared" si="1"/>
        <v>13</v>
      </c>
      <c r="G12" s="92">
        <v>8</v>
      </c>
      <c r="H12" s="111">
        <v>0</v>
      </c>
      <c r="I12" s="117">
        <v>5</v>
      </c>
    </row>
    <row r="13" spans="1:12" ht="21" customHeight="1">
      <c r="A13" s="270" t="s">
        <v>7</v>
      </c>
      <c r="B13" s="266">
        <f t="shared" si="0"/>
        <v>505</v>
      </c>
      <c r="C13" s="92">
        <v>355</v>
      </c>
      <c r="D13" s="111">
        <v>119</v>
      </c>
      <c r="E13" s="93">
        <v>31</v>
      </c>
      <c r="F13" s="265">
        <f t="shared" si="1"/>
        <v>505</v>
      </c>
      <c r="G13" s="92">
        <v>175</v>
      </c>
      <c r="H13" s="111">
        <v>134</v>
      </c>
      <c r="I13" s="117">
        <v>196</v>
      </c>
    </row>
    <row r="14" spans="1:12" ht="21" customHeight="1">
      <c r="A14" s="270" t="s">
        <v>8</v>
      </c>
      <c r="B14" s="266">
        <f t="shared" si="0"/>
        <v>101</v>
      </c>
      <c r="C14" s="92">
        <v>64</v>
      </c>
      <c r="D14" s="111">
        <v>23</v>
      </c>
      <c r="E14" s="93">
        <v>14</v>
      </c>
      <c r="F14" s="265">
        <f t="shared" si="1"/>
        <v>101</v>
      </c>
      <c r="G14" s="92">
        <v>46</v>
      </c>
      <c r="H14" s="111">
        <v>19</v>
      </c>
      <c r="I14" s="117">
        <v>36</v>
      </c>
    </row>
    <row r="15" spans="1:12" ht="21" customHeight="1">
      <c r="A15" s="270" t="s">
        <v>9</v>
      </c>
      <c r="B15" s="266">
        <f t="shared" si="0"/>
        <v>206</v>
      </c>
      <c r="C15" s="92">
        <v>159</v>
      </c>
      <c r="D15" s="111">
        <v>36</v>
      </c>
      <c r="E15" s="93">
        <v>11</v>
      </c>
      <c r="F15" s="265">
        <f t="shared" si="1"/>
        <v>206</v>
      </c>
      <c r="G15" s="92">
        <v>58</v>
      </c>
      <c r="H15" s="111">
        <v>67</v>
      </c>
      <c r="I15" s="117">
        <v>81</v>
      </c>
    </row>
    <row r="16" spans="1:12" ht="21" customHeight="1">
      <c r="A16" s="270" t="s">
        <v>10</v>
      </c>
      <c r="B16" s="266">
        <f t="shared" si="0"/>
        <v>190</v>
      </c>
      <c r="C16" s="92">
        <v>126</v>
      </c>
      <c r="D16" s="111">
        <v>53</v>
      </c>
      <c r="E16" s="93">
        <v>11</v>
      </c>
      <c r="F16" s="265">
        <f t="shared" si="1"/>
        <v>190</v>
      </c>
      <c r="G16" s="92">
        <v>91</v>
      </c>
      <c r="H16" s="111">
        <v>30</v>
      </c>
      <c r="I16" s="117">
        <v>69</v>
      </c>
    </row>
    <row r="17" spans="1:9" ht="21" customHeight="1">
      <c r="A17" s="270" t="s">
        <v>11</v>
      </c>
      <c r="B17" s="266">
        <f t="shared" si="0"/>
        <v>189</v>
      </c>
      <c r="C17" s="92">
        <v>125</v>
      </c>
      <c r="D17" s="111">
        <v>49</v>
      </c>
      <c r="E17" s="93">
        <v>15</v>
      </c>
      <c r="F17" s="265">
        <f t="shared" si="1"/>
        <v>189</v>
      </c>
      <c r="G17" s="92">
        <v>87</v>
      </c>
      <c r="H17" s="111">
        <v>31</v>
      </c>
      <c r="I17" s="117">
        <v>71</v>
      </c>
    </row>
    <row r="18" spans="1:9" ht="21" customHeight="1">
      <c r="A18" s="270" t="s">
        <v>12</v>
      </c>
      <c r="B18" s="266">
        <f t="shared" si="0"/>
        <v>186</v>
      </c>
      <c r="C18" s="92">
        <v>116</v>
      </c>
      <c r="D18" s="111">
        <v>55</v>
      </c>
      <c r="E18" s="93">
        <v>15</v>
      </c>
      <c r="F18" s="265">
        <f t="shared" si="1"/>
        <v>186</v>
      </c>
      <c r="G18" s="92">
        <v>87</v>
      </c>
      <c r="H18" s="111">
        <v>35</v>
      </c>
      <c r="I18" s="267">
        <v>64</v>
      </c>
    </row>
    <row r="19" spans="1:9" ht="21" customHeight="1">
      <c r="A19" s="270" t="s">
        <v>13</v>
      </c>
      <c r="B19" s="266">
        <f t="shared" si="0"/>
        <v>427</v>
      </c>
      <c r="C19" s="92">
        <v>331</v>
      </c>
      <c r="D19" s="111">
        <v>69</v>
      </c>
      <c r="E19" s="93">
        <v>27</v>
      </c>
      <c r="F19" s="265">
        <f t="shared" si="1"/>
        <v>427</v>
      </c>
      <c r="G19" s="268">
        <v>115</v>
      </c>
      <c r="H19" s="127">
        <v>79</v>
      </c>
      <c r="I19" s="269">
        <v>233</v>
      </c>
    </row>
    <row r="20" spans="1:9" ht="21" customHeight="1">
      <c r="A20" s="270" t="s">
        <v>14</v>
      </c>
      <c r="B20" s="266">
        <f t="shared" si="0"/>
        <v>255</v>
      </c>
      <c r="C20" s="92">
        <v>187</v>
      </c>
      <c r="D20" s="111">
        <v>51</v>
      </c>
      <c r="E20" s="93">
        <v>17</v>
      </c>
      <c r="F20" s="265">
        <f t="shared" si="1"/>
        <v>255</v>
      </c>
      <c r="G20" s="92">
        <v>64</v>
      </c>
      <c r="H20" s="111">
        <v>87</v>
      </c>
      <c r="I20" s="117">
        <v>104</v>
      </c>
    </row>
    <row r="21" spans="1:9" ht="21" customHeight="1" thickBot="1">
      <c r="A21" s="278" t="s">
        <v>15</v>
      </c>
      <c r="B21" s="279">
        <f t="shared" si="0"/>
        <v>33</v>
      </c>
      <c r="C21" s="250">
        <v>23</v>
      </c>
      <c r="D21" s="247">
        <v>6</v>
      </c>
      <c r="E21" s="248">
        <v>4</v>
      </c>
      <c r="F21" s="280">
        <f t="shared" si="1"/>
        <v>33</v>
      </c>
      <c r="G21" s="250">
        <v>16</v>
      </c>
      <c r="H21" s="247">
        <v>8</v>
      </c>
      <c r="I21" s="251">
        <v>9</v>
      </c>
    </row>
    <row r="22" spans="1:9" ht="21" customHeight="1" thickTop="1" thickBot="1">
      <c r="A22" s="181" t="s">
        <v>16</v>
      </c>
      <c r="B22" s="273">
        <f>SUM(B5:B21)</f>
        <v>2318</v>
      </c>
      <c r="C22" s="182">
        <f t="shared" ref="C22:I22" si="2">SUM(C5:C21)</f>
        <v>1563</v>
      </c>
      <c r="D22" s="183">
        <f t="shared" si="2"/>
        <v>587</v>
      </c>
      <c r="E22" s="274">
        <f t="shared" si="2"/>
        <v>168</v>
      </c>
      <c r="F22" s="273">
        <f t="shared" si="2"/>
        <v>2318</v>
      </c>
      <c r="G22" s="182">
        <f t="shared" si="2"/>
        <v>829</v>
      </c>
      <c r="H22" s="183">
        <f t="shared" si="2"/>
        <v>566</v>
      </c>
      <c r="I22" s="274">
        <f t="shared" si="2"/>
        <v>923</v>
      </c>
    </row>
  </sheetData>
  <mergeCells count="5">
    <mergeCell ref="A3:A4"/>
    <mergeCell ref="A1:I1"/>
    <mergeCell ref="A2:I2"/>
    <mergeCell ref="B3:E3"/>
    <mergeCell ref="F3:I3"/>
  </mergeCells>
  <phoneticPr fontId="2" type="noConversion"/>
  <pageMargins left="0.70866141732283472" right="0.70866141732283472" top="0.51181102362204722" bottom="0.51181102362204722" header="0.31496062992125984" footer="0.31496062992125984"/>
  <pageSetup paperSize="9" scale="95" orientation="landscape" r:id="rId1"/>
  <ignoredErrors>
    <ignoredError sqref="B5:B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A2" sqref="A2:M2"/>
    </sheetView>
  </sheetViews>
  <sheetFormatPr defaultRowHeight="16.5"/>
  <cols>
    <col min="1" max="3" width="12.125" customWidth="1"/>
    <col min="4" max="4" width="8.625" customWidth="1"/>
    <col min="5" max="5" width="12.625" style="1" customWidth="1"/>
    <col min="6" max="6" width="8.75" style="3" customWidth="1"/>
    <col min="7" max="7" width="10.875" style="1" customWidth="1"/>
    <col min="8" max="8" width="8.25" customWidth="1"/>
    <col min="9" max="9" width="14.125" style="1" customWidth="1"/>
    <col min="10" max="10" width="8.5" customWidth="1"/>
    <col min="11" max="11" width="10.875" style="1" customWidth="1"/>
    <col min="12" max="12" width="8.75" customWidth="1"/>
    <col min="13" max="13" width="11.625" style="1" customWidth="1"/>
    <col min="14" max="14" width="51.125" hidden="1" customWidth="1"/>
  </cols>
  <sheetData>
    <row r="1" spans="1:14" ht="33.75" customHeight="1">
      <c r="A1" s="21" t="s">
        <v>116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29.25" customHeight="1" thickBot="1">
      <c r="A2" s="26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3" t="s">
        <v>142</v>
      </c>
    </row>
    <row r="3" spans="1:14" ht="16.5" customHeight="1">
      <c r="A3" s="281" t="s">
        <v>341</v>
      </c>
      <c r="B3" s="59" t="s">
        <v>337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4">
      <c r="A4" s="271"/>
      <c r="B4" s="161" t="s">
        <v>338</v>
      </c>
      <c r="C4" s="161" t="s">
        <v>165</v>
      </c>
      <c r="D4" s="293" t="s">
        <v>82</v>
      </c>
      <c r="E4" s="294"/>
      <c r="F4" s="295" t="s">
        <v>83</v>
      </c>
      <c r="G4" s="294"/>
      <c r="H4" s="295" t="s">
        <v>84</v>
      </c>
      <c r="I4" s="294"/>
      <c r="J4" s="295" t="s">
        <v>122</v>
      </c>
      <c r="K4" s="294"/>
      <c r="L4" s="295" t="s">
        <v>81</v>
      </c>
      <c r="M4" s="296"/>
    </row>
    <row r="5" spans="1:14" ht="17.25" thickBot="1">
      <c r="A5" s="271"/>
      <c r="B5" s="282"/>
      <c r="C5" s="282"/>
      <c r="D5" s="235" t="s">
        <v>19</v>
      </c>
      <c r="E5" s="63" t="s">
        <v>85</v>
      </c>
      <c r="F5" s="64" t="s">
        <v>19</v>
      </c>
      <c r="G5" s="63" t="s">
        <v>85</v>
      </c>
      <c r="H5" s="64" t="s">
        <v>19</v>
      </c>
      <c r="I5" s="63" t="s">
        <v>85</v>
      </c>
      <c r="J5" s="64" t="s">
        <v>19</v>
      </c>
      <c r="K5" s="63" t="s">
        <v>85</v>
      </c>
      <c r="L5" s="64" t="s">
        <v>19</v>
      </c>
      <c r="M5" s="65" t="s">
        <v>85</v>
      </c>
    </row>
    <row r="6" spans="1:14" ht="23.25" customHeight="1" thickTop="1">
      <c r="A6" s="66" t="s">
        <v>0</v>
      </c>
      <c r="B6" s="297">
        <f>D6+F6+H6+J6+L6</f>
        <v>7</v>
      </c>
      <c r="C6" s="297">
        <f>E6+G6+I6+K6+M6</f>
        <v>750</v>
      </c>
      <c r="D6" s="283">
        <v>0</v>
      </c>
      <c r="E6" s="284">
        <v>0</v>
      </c>
      <c r="F6" s="283">
        <v>0</v>
      </c>
      <c r="G6" s="284">
        <v>0</v>
      </c>
      <c r="H6" s="283">
        <v>0</v>
      </c>
      <c r="I6" s="284">
        <v>0</v>
      </c>
      <c r="J6" s="283">
        <v>7</v>
      </c>
      <c r="K6" s="284">
        <v>750</v>
      </c>
      <c r="L6" s="238">
        <v>0</v>
      </c>
      <c r="M6" s="285">
        <v>0</v>
      </c>
      <c r="N6" s="5" t="s">
        <v>160</v>
      </c>
    </row>
    <row r="7" spans="1:14" ht="23.25" customHeight="1">
      <c r="A7" s="67" t="s">
        <v>1</v>
      </c>
      <c r="B7" s="298">
        <f t="shared" ref="B7:B22" si="0">D7+F7+H7+J7+L7</f>
        <v>9</v>
      </c>
      <c r="C7" s="299">
        <f t="shared" ref="C7:C22" si="1">E7+G7+I7+K7+M7</f>
        <v>1907</v>
      </c>
      <c r="D7" s="209">
        <v>5</v>
      </c>
      <c r="E7" s="286">
        <v>1610</v>
      </c>
      <c r="F7" s="209">
        <v>0</v>
      </c>
      <c r="G7" s="286">
        <v>0</v>
      </c>
      <c r="H7" s="209">
        <v>0</v>
      </c>
      <c r="I7" s="286">
        <v>0</v>
      </c>
      <c r="J7" s="209">
        <v>0</v>
      </c>
      <c r="K7" s="286">
        <v>0</v>
      </c>
      <c r="L7" s="209">
        <v>4</v>
      </c>
      <c r="M7" s="11">
        <v>297</v>
      </c>
    </row>
    <row r="8" spans="1:14" ht="23.25" customHeight="1">
      <c r="A8" s="67" t="s">
        <v>2</v>
      </c>
      <c r="B8" s="298">
        <f t="shared" si="0"/>
        <v>15</v>
      </c>
      <c r="C8" s="299">
        <f t="shared" si="1"/>
        <v>4686.8999999999996</v>
      </c>
      <c r="D8" s="209">
        <v>10</v>
      </c>
      <c r="E8" s="286">
        <v>1333.9</v>
      </c>
      <c r="F8" s="209">
        <v>1</v>
      </c>
      <c r="G8" s="286">
        <v>66</v>
      </c>
      <c r="H8" s="209">
        <v>1</v>
      </c>
      <c r="I8" s="286">
        <v>144</v>
      </c>
      <c r="J8" s="209">
        <v>1</v>
      </c>
      <c r="K8" s="286">
        <v>2789</v>
      </c>
      <c r="L8" s="209">
        <v>2</v>
      </c>
      <c r="M8" s="11">
        <v>354</v>
      </c>
    </row>
    <row r="9" spans="1:14" ht="23.25" customHeight="1">
      <c r="A9" s="67" t="s">
        <v>3</v>
      </c>
      <c r="B9" s="300">
        <f t="shared" si="0"/>
        <v>60</v>
      </c>
      <c r="C9" s="299">
        <f t="shared" si="1"/>
        <v>13601</v>
      </c>
      <c r="D9" s="209">
        <v>19</v>
      </c>
      <c r="E9" s="286">
        <v>5800</v>
      </c>
      <c r="F9" s="209">
        <v>14</v>
      </c>
      <c r="G9" s="286">
        <v>2068</v>
      </c>
      <c r="H9" s="209">
        <v>7</v>
      </c>
      <c r="I9" s="286">
        <v>1910</v>
      </c>
      <c r="J9" s="209">
        <v>16</v>
      </c>
      <c r="K9" s="286">
        <v>2342</v>
      </c>
      <c r="L9" s="209">
        <v>4</v>
      </c>
      <c r="M9" s="11">
        <v>1481</v>
      </c>
      <c r="N9" s="5" t="s">
        <v>143</v>
      </c>
    </row>
    <row r="10" spans="1:14" ht="23.25" customHeight="1">
      <c r="A10" s="67" t="s">
        <v>4</v>
      </c>
      <c r="B10" s="298">
        <f t="shared" si="0"/>
        <v>9</v>
      </c>
      <c r="C10" s="299">
        <f t="shared" si="1"/>
        <v>3150</v>
      </c>
      <c r="D10" s="209">
        <v>2</v>
      </c>
      <c r="E10" s="286">
        <v>1570</v>
      </c>
      <c r="F10" s="209">
        <v>5</v>
      </c>
      <c r="G10" s="286">
        <v>1278</v>
      </c>
      <c r="H10" s="209">
        <v>1</v>
      </c>
      <c r="I10" s="286">
        <v>282</v>
      </c>
      <c r="J10" s="209">
        <v>0</v>
      </c>
      <c r="K10" s="286">
        <v>0</v>
      </c>
      <c r="L10" s="209">
        <v>1</v>
      </c>
      <c r="M10" s="11">
        <v>20</v>
      </c>
    </row>
    <row r="11" spans="1:14" ht="23.25" customHeight="1">
      <c r="A11" s="67" t="s">
        <v>5</v>
      </c>
      <c r="B11" s="298">
        <f t="shared" si="0"/>
        <v>28</v>
      </c>
      <c r="C11" s="299">
        <f t="shared" si="1"/>
        <v>7280.24</v>
      </c>
      <c r="D11" s="209">
        <v>13</v>
      </c>
      <c r="E11" s="286">
        <v>5628</v>
      </c>
      <c r="F11" s="209">
        <v>3</v>
      </c>
      <c r="G11" s="286">
        <v>275</v>
      </c>
      <c r="H11" s="209">
        <v>6</v>
      </c>
      <c r="I11" s="286">
        <v>975</v>
      </c>
      <c r="J11" s="209">
        <v>3</v>
      </c>
      <c r="K11" s="286">
        <v>203.24</v>
      </c>
      <c r="L11" s="209">
        <v>3</v>
      </c>
      <c r="M11" s="11">
        <v>199</v>
      </c>
    </row>
    <row r="12" spans="1:14" ht="23.25" customHeight="1">
      <c r="A12" s="67" t="s">
        <v>6</v>
      </c>
      <c r="B12" s="298">
        <f t="shared" si="0"/>
        <v>22</v>
      </c>
      <c r="C12" s="299">
        <f t="shared" si="1"/>
        <v>4225</v>
      </c>
      <c r="D12" s="209">
        <v>3</v>
      </c>
      <c r="E12" s="286">
        <v>926</v>
      </c>
      <c r="F12" s="209">
        <v>8</v>
      </c>
      <c r="G12" s="286">
        <v>1830</v>
      </c>
      <c r="H12" s="209">
        <v>8</v>
      </c>
      <c r="I12" s="286">
        <v>1189</v>
      </c>
      <c r="J12" s="209">
        <v>2</v>
      </c>
      <c r="K12" s="286">
        <v>200</v>
      </c>
      <c r="L12" s="209">
        <v>1</v>
      </c>
      <c r="M12" s="11">
        <v>80</v>
      </c>
    </row>
    <row r="13" spans="1:14" ht="23.25" customHeight="1">
      <c r="A13" s="67" t="s">
        <v>25</v>
      </c>
      <c r="B13" s="298">
        <f t="shared" si="0"/>
        <v>11</v>
      </c>
      <c r="C13" s="299">
        <f t="shared" si="1"/>
        <v>3416</v>
      </c>
      <c r="D13" s="209">
        <v>8</v>
      </c>
      <c r="E13" s="286">
        <v>2927</v>
      </c>
      <c r="F13" s="209">
        <v>1</v>
      </c>
      <c r="G13" s="286">
        <v>66</v>
      </c>
      <c r="H13" s="209">
        <v>0</v>
      </c>
      <c r="I13" s="286">
        <v>0</v>
      </c>
      <c r="J13" s="209">
        <v>2</v>
      </c>
      <c r="K13" s="286">
        <v>423</v>
      </c>
      <c r="L13" s="209">
        <v>0</v>
      </c>
      <c r="M13" s="11">
        <v>0</v>
      </c>
    </row>
    <row r="14" spans="1:14" ht="23.25" customHeight="1">
      <c r="A14" s="67" t="s">
        <v>7</v>
      </c>
      <c r="B14" s="298">
        <f t="shared" si="0"/>
        <v>537</v>
      </c>
      <c r="C14" s="299">
        <f t="shared" si="1"/>
        <v>132609.69999999998</v>
      </c>
      <c r="D14" s="209">
        <v>215</v>
      </c>
      <c r="E14" s="286">
        <v>64832.5</v>
      </c>
      <c r="F14" s="209">
        <v>65</v>
      </c>
      <c r="G14" s="286">
        <v>14432.9</v>
      </c>
      <c r="H14" s="209">
        <v>179</v>
      </c>
      <c r="I14" s="286">
        <v>37754</v>
      </c>
      <c r="J14" s="209">
        <v>57</v>
      </c>
      <c r="K14" s="286">
        <v>10951.2</v>
      </c>
      <c r="L14" s="209">
        <v>21</v>
      </c>
      <c r="M14" s="11">
        <v>4639.1000000000004</v>
      </c>
    </row>
    <row r="15" spans="1:14" ht="23.25" customHeight="1">
      <c r="A15" s="67" t="s">
        <v>8</v>
      </c>
      <c r="B15" s="298">
        <f t="shared" si="0"/>
        <v>118</v>
      </c>
      <c r="C15" s="299">
        <f t="shared" si="1"/>
        <v>18203</v>
      </c>
      <c r="D15" s="209">
        <v>31</v>
      </c>
      <c r="E15" s="286">
        <v>7260</v>
      </c>
      <c r="F15" s="209">
        <v>10</v>
      </c>
      <c r="G15" s="286">
        <v>2212</v>
      </c>
      <c r="H15" s="209">
        <v>57</v>
      </c>
      <c r="I15" s="286">
        <v>7271</v>
      </c>
      <c r="J15" s="209">
        <v>11</v>
      </c>
      <c r="K15" s="286">
        <v>1167</v>
      </c>
      <c r="L15" s="209">
        <v>9</v>
      </c>
      <c r="M15" s="11">
        <v>293</v>
      </c>
    </row>
    <row r="16" spans="1:14" ht="23.25" customHeight="1">
      <c r="A16" s="67" t="s">
        <v>9</v>
      </c>
      <c r="B16" s="298">
        <f t="shared" si="0"/>
        <v>212</v>
      </c>
      <c r="C16" s="299">
        <f t="shared" si="1"/>
        <v>45772</v>
      </c>
      <c r="D16" s="209">
        <v>63</v>
      </c>
      <c r="E16" s="287">
        <v>15723.04</v>
      </c>
      <c r="F16" s="209">
        <v>24</v>
      </c>
      <c r="G16" s="286">
        <v>3771.5</v>
      </c>
      <c r="H16" s="209">
        <v>57</v>
      </c>
      <c r="I16" s="286">
        <v>9490.5</v>
      </c>
      <c r="J16" s="209">
        <v>18</v>
      </c>
      <c r="K16" s="286">
        <v>2594.12</v>
      </c>
      <c r="L16" s="209">
        <v>50</v>
      </c>
      <c r="M16" s="11">
        <v>14192.84</v>
      </c>
      <c r="N16" s="17"/>
    </row>
    <row r="17" spans="1:14" ht="23.25" customHeight="1">
      <c r="A17" s="67" t="s">
        <v>10</v>
      </c>
      <c r="B17" s="298">
        <f t="shared" si="0"/>
        <v>199</v>
      </c>
      <c r="C17" s="299">
        <f t="shared" si="1"/>
        <v>45865</v>
      </c>
      <c r="D17" s="209">
        <v>80</v>
      </c>
      <c r="E17" s="286">
        <v>21301</v>
      </c>
      <c r="F17" s="209">
        <v>14</v>
      </c>
      <c r="G17" s="286">
        <v>2372</v>
      </c>
      <c r="H17" s="209">
        <v>68</v>
      </c>
      <c r="I17" s="286">
        <v>15154</v>
      </c>
      <c r="J17" s="209">
        <v>19</v>
      </c>
      <c r="K17" s="286">
        <v>2453</v>
      </c>
      <c r="L17" s="209">
        <v>18</v>
      </c>
      <c r="M17" s="11">
        <v>4585</v>
      </c>
    </row>
    <row r="18" spans="1:14" ht="23.25" customHeight="1">
      <c r="A18" s="67" t="s">
        <v>11</v>
      </c>
      <c r="B18" s="298">
        <f t="shared" si="0"/>
        <v>196</v>
      </c>
      <c r="C18" s="299">
        <f t="shared" si="1"/>
        <v>35690.5</v>
      </c>
      <c r="D18" s="209">
        <v>29</v>
      </c>
      <c r="E18" s="286">
        <v>9822</v>
      </c>
      <c r="F18" s="209">
        <v>38</v>
      </c>
      <c r="G18" s="286">
        <v>7812.7</v>
      </c>
      <c r="H18" s="209">
        <v>91</v>
      </c>
      <c r="I18" s="286">
        <v>14218.8</v>
      </c>
      <c r="J18" s="209">
        <v>22</v>
      </c>
      <c r="K18" s="286">
        <v>2488.5</v>
      </c>
      <c r="L18" s="209">
        <v>16</v>
      </c>
      <c r="M18" s="11">
        <v>1348.5</v>
      </c>
    </row>
    <row r="19" spans="1:14" ht="23.25" customHeight="1">
      <c r="A19" s="67" t="s">
        <v>12</v>
      </c>
      <c r="B19" s="298">
        <f t="shared" si="0"/>
        <v>194</v>
      </c>
      <c r="C19" s="299">
        <f t="shared" si="1"/>
        <v>50065</v>
      </c>
      <c r="D19" s="209">
        <v>52</v>
      </c>
      <c r="E19" s="286">
        <v>20282</v>
      </c>
      <c r="F19" s="209">
        <v>23</v>
      </c>
      <c r="G19" s="286">
        <v>5376</v>
      </c>
      <c r="H19" s="209">
        <v>83</v>
      </c>
      <c r="I19" s="286">
        <v>17618</v>
      </c>
      <c r="J19" s="209">
        <v>24</v>
      </c>
      <c r="K19" s="286">
        <v>5720</v>
      </c>
      <c r="L19" s="209">
        <v>12</v>
      </c>
      <c r="M19" s="11">
        <v>1069</v>
      </c>
    </row>
    <row r="20" spans="1:14" ht="23.25" customHeight="1">
      <c r="A20" s="67" t="s">
        <v>13</v>
      </c>
      <c r="B20" s="298">
        <f t="shared" si="0"/>
        <v>478</v>
      </c>
      <c r="C20" s="299">
        <f t="shared" si="1"/>
        <v>82575</v>
      </c>
      <c r="D20" s="209">
        <v>146</v>
      </c>
      <c r="E20" s="286">
        <v>36040</v>
      </c>
      <c r="F20" s="209">
        <v>55</v>
      </c>
      <c r="G20" s="286">
        <v>7080</v>
      </c>
      <c r="H20" s="209">
        <v>172</v>
      </c>
      <c r="I20" s="286">
        <v>30283</v>
      </c>
      <c r="J20" s="209">
        <v>30</v>
      </c>
      <c r="K20" s="286">
        <v>3265</v>
      </c>
      <c r="L20" s="209">
        <v>75</v>
      </c>
      <c r="M20" s="11">
        <v>5907</v>
      </c>
    </row>
    <row r="21" spans="1:14" ht="23.25" customHeight="1">
      <c r="A21" s="67" t="s">
        <v>14</v>
      </c>
      <c r="B21" s="298">
        <f t="shared" si="0"/>
        <v>269</v>
      </c>
      <c r="C21" s="299">
        <f t="shared" si="1"/>
        <v>57559.450000000004</v>
      </c>
      <c r="D21" s="209">
        <v>101</v>
      </c>
      <c r="E21" s="286">
        <v>22120.400000000001</v>
      </c>
      <c r="F21" s="209">
        <v>46</v>
      </c>
      <c r="G21" s="286">
        <v>9962.34</v>
      </c>
      <c r="H21" s="209">
        <v>81</v>
      </c>
      <c r="I21" s="286">
        <v>13111</v>
      </c>
      <c r="J21" s="209">
        <v>21</v>
      </c>
      <c r="K21" s="286">
        <v>3389.71</v>
      </c>
      <c r="L21" s="209">
        <v>20</v>
      </c>
      <c r="M21" s="11">
        <v>8976</v>
      </c>
    </row>
    <row r="22" spans="1:14" ht="23.25" customHeight="1" thickBot="1">
      <c r="A22" s="68" t="s">
        <v>15</v>
      </c>
      <c r="B22" s="301">
        <f t="shared" si="0"/>
        <v>33</v>
      </c>
      <c r="C22" s="302">
        <f t="shared" si="1"/>
        <v>9475</v>
      </c>
      <c r="D22" s="288">
        <v>15</v>
      </c>
      <c r="E22" s="289">
        <v>5763</v>
      </c>
      <c r="F22" s="288">
        <v>2</v>
      </c>
      <c r="G22" s="289">
        <v>33</v>
      </c>
      <c r="H22" s="288">
        <v>6</v>
      </c>
      <c r="I22" s="289">
        <v>1946</v>
      </c>
      <c r="J22" s="288">
        <v>5</v>
      </c>
      <c r="K22" s="289">
        <v>568</v>
      </c>
      <c r="L22" s="288">
        <v>5</v>
      </c>
      <c r="M22" s="290">
        <v>1165</v>
      </c>
    </row>
    <row r="23" spans="1:14" ht="23.25" customHeight="1" thickTop="1" thickBot="1">
      <c r="A23" s="69" t="s">
        <v>16</v>
      </c>
      <c r="B23" s="303">
        <f>SUM(B6:B22)</f>
        <v>2397</v>
      </c>
      <c r="C23" s="304">
        <f>SUM(C6:C22)</f>
        <v>516830.79</v>
      </c>
      <c r="D23" s="291">
        <f>SUM(D6:D22)</f>
        <v>792</v>
      </c>
      <c r="E23" s="291">
        <f t="shared" ref="E23:L23" si="2">SUM(E6:E22)</f>
        <v>222938.84</v>
      </c>
      <c r="F23" s="291">
        <f t="shared" si="2"/>
        <v>309</v>
      </c>
      <c r="G23" s="291">
        <f t="shared" si="2"/>
        <v>58635.44</v>
      </c>
      <c r="H23" s="291">
        <f t="shared" si="2"/>
        <v>817</v>
      </c>
      <c r="I23" s="291">
        <f t="shared" si="2"/>
        <v>151346.29999999999</v>
      </c>
      <c r="J23" s="291">
        <f t="shared" si="2"/>
        <v>238</v>
      </c>
      <c r="K23" s="291">
        <f t="shared" si="2"/>
        <v>39303.769999999997</v>
      </c>
      <c r="L23" s="291">
        <f t="shared" si="2"/>
        <v>241</v>
      </c>
      <c r="M23" s="292">
        <f>SUM(M6:M22)</f>
        <v>44606.44</v>
      </c>
    </row>
    <row r="24" spans="1:14" ht="23.25" customHeight="1">
      <c r="A24" s="24" t="s">
        <v>166</v>
      </c>
      <c r="B24" s="24"/>
      <c r="C24" s="74"/>
      <c r="D24" s="18">
        <f>D23/$B23*100</f>
        <v>33.041301627033789</v>
      </c>
      <c r="E24" s="13"/>
      <c r="F24" s="18">
        <f t="shared" ref="F24:L24" si="3">F23/$B23*100</f>
        <v>12.891113892365457</v>
      </c>
      <c r="G24" s="13"/>
      <c r="H24" s="18">
        <f t="shared" si="3"/>
        <v>34.084272006675008</v>
      </c>
      <c r="I24" s="13"/>
      <c r="J24" s="18">
        <f t="shared" si="3"/>
        <v>9.9290780141843982</v>
      </c>
      <c r="K24" s="13"/>
      <c r="L24" s="18">
        <f t="shared" si="3"/>
        <v>10.054234459741343</v>
      </c>
      <c r="M24" s="13"/>
    </row>
    <row r="25" spans="1:14" ht="23.25" customHeight="1">
      <c r="A25" s="25" t="s">
        <v>167</v>
      </c>
      <c r="B25" s="25"/>
      <c r="C25" s="74"/>
      <c r="D25" s="13"/>
      <c r="E25" s="18">
        <f>E23/$C$23*100</f>
        <v>43.135750484215542</v>
      </c>
      <c r="F25" s="13"/>
      <c r="G25" s="18">
        <f t="shared" ref="G25:M25" si="4">G23/$C$23*100</f>
        <v>11.345190947311789</v>
      </c>
      <c r="H25" s="13"/>
      <c r="I25" s="18">
        <f t="shared" si="4"/>
        <v>29.28353010856803</v>
      </c>
      <c r="J25" s="13"/>
      <c r="K25" s="18">
        <f t="shared" si="4"/>
        <v>7.6047655752088605</v>
      </c>
      <c r="L25" s="13"/>
      <c r="M25" s="18">
        <f t="shared" si="4"/>
        <v>8.630762884695784</v>
      </c>
    </row>
    <row r="26" spans="1:14" ht="23.25" customHeight="1">
      <c r="A26" s="25" t="s">
        <v>159</v>
      </c>
      <c r="B26" s="25"/>
      <c r="C26" s="75"/>
      <c r="D26" s="14"/>
      <c r="E26" s="19">
        <f>E23/D23</f>
        <v>281.48843434343434</v>
      </c>
      <c r="F26" s="15"/>
      <c r="G26" s="19">
        <f>G23/F23</f>
        <v>189.75870550161812</v>
      </c>
      <c r="H26" s="14"/>
      <c r="I26" s="19">
        <f>I23/H23</f>
        <v>185.24638922888616</v>
      </c>
      <c r="J26" s="14"/>
      <c r="K26" s="19">
        <f>K23/J23</f>
        <v>165.1418907563025</v>
      </c>
      <c r="L26" s="14"/>
      <c r="M26" s="19">
        <f>M23/L23</f>
        <v>185.08896265560168</v>
      </c>
      <c r="N26" s="16"/>
    </row>
  </sheetData>
  <mergeCells count="14">
    <mergeCell ref="A24:B24"/>
    <mergeCell ref="A26:B26"/>
    <mergeCell ref="A1:M1"/>
    <mergeCell ref="A2:M2"/>
    <mergeCell ref="B3:M3"/>
    <mergeCell ref="B4:B5"/>
    <mergeCell ref="A3:A5"/>
    <mergeCell ref="D4:E4"/>
    <mergeCell ref="F4:G4"/>
    <mergeCell ref="H4:I4"/>
    <mergeCell ref="J4:K4"/>
    <mergeCell ref="L4:M4"/>
    <mergeCell ref="A25:B25"/>
    <mergeCell ref="C4:C5"/>
  </mergeCells>
  <phoneticPr fontId="2" type="noConversion"/>
  <pageMargins left="0.70866141732283472" right="0.70866141732283472" top="0.35" bottom="0.31496062992125984" header="0.2" footer="0.19685039370078741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:AD2"/>
    </sheetView>
  </sheetViews>
  <sheetFormatPr defaultRowHeight="16.5"/>
  <cols>
    <col min="2" max="2" width="9" style="1"/>
    <col min="3" max="3" width="11.875" customWidth="1"/>
    <col min="4" max="4" width="7.125" customWidth="1"/>
    <col min="5" max="5" width="14.75" style="1" bestFit="1" customWidth="1"/>
    <col min="6" max="6" width="9.125" style="1" customWidth="1"/>
    <col min="7" max="7" width="7.75" customWidth="1"/>
    <col min="8" max="8" width="14.25" style="1" customWidth="1"/>
    <col min="9" max="9" width="9.625" style="1" bestFit="1" customWidth="1"/>
    <col min="10" max="10" width="9.25" bestFit="1" customWidth="1"/>
    <col min="11" max="11" width="15.75" style="1" customWidth="1"/>
    <col min="12" max="12" width="12.625" style="1" customWidth="1"/>
    <col min="13" max="13" width="7.625" customWidth="1"/>
    <col min="14" max="14" width="18.75" style="1" customWidth="1"/>
    <col min="15" max="15" width="9.625" style="1" bestFit="1" customWidth="1"/>
    <col min="16" max="16" width="6.625" customWidth="1"/>
    <col min="17" max="17" width="14.875" style="1" customWidth="1"/>
    <col min="18" max="18" width="10.625" style="1" customWidth="1"/>
    <col min="19" max="19" width="9" customWidth="1"/>
    <col min="20" max="20" width="18" style="1" customWidth="1"/>
    <col min="21" max="21" width="9.625" style="1" bestFit="1" customWidth="1"/>
    <col min="22" max="22" width="9.25" bestFit="1" customWidth="1"/>
    <col min="23" max="23" width="21.125" style="1" customWidth="1"/>
    <col min="24" max="24" width="9.625" style="1" bestFit="1" customWidth="1"/>
    <col min="25" max="25" width="7.625" customWidth="1"/>
    <col min="26" max="26" width="13.5" customWidth="1"/>
    <col min="27" max="27" width="8.5" style="1" customWidth="1"/>
    <col min="28" max="28" width="9.25" bestFit="1" customWidth="1"/>
    <col min="29" max="29" width="16.375" style="1" bestFit="1" customWidth="1"/>
    <col min="30" max="30" width="9.625" style="1" bestFit="1" customWidth="1"/>
  </cols>
  <sheetData>
    <row r="1" spans="1:30" ht="44.25" customHeight="1">
      <c r="A1" s="27" t="s">
        <v>117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39" customHeight="1" thickBot="1">
      <c r="A2" s="28" t="s">
        <v>118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s="4" customFormat="1" ht="17.25" customHeight="1">
      <c r="A3" s="372" t="s">
        <v>341</v>
      </c>
      <c r="B3" s="305" t="s">
        <v>140</v>
      </c>
      <c r="C3" s="306" t="s">
        <v>141</v>
      </c>
      <c r="D3" s="157" t="s">
        <v>125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307"/>
      <c r="S3" s="158" t="s">
        <v>125</v>
      </c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9"/>
    </row>
    <row r="4" spans="1:30" s="4" customFormat="1" ht="16.5" customHeight="1" thickBot="1">
      <c r="A4" s="373"/>
      <c r="B4" s="310"/>
      <c r="C4" s="311"/>
      <c r="D4" s="295" t="s">
        <v>21</v>
      </c>
      <c r="E4" s="293"/>
      <c r="F4" s="312"/>
      <c r="G4" s="295" t="s">
        <v>22</v>
      </c>
      <c r="H4" s="293"/>
      <c r="I4" s="312"/>
      <c r="J4" s="295" t="s">
        <v>119</v>
      </c>
      <c r="K4" s="293"/>
      <c r="L4" s="312"/>
      <c r="M4" s="295" t="s">
        <v>75</v>
      </c>
      <c r="N4" s="293"/>
      <c r="O4" s="312"/>
      <c r="P4" s="295" t="s">
        <v>76</v>
      </c>
      <c r="Q4" s="293"/>
      <c r="R4" s="313"/>
      <c r="S4" s="293" t="s">
        <v>78</v>
      </c>
      <c r="T4" s="293"/>
      <c r="U4" s="312"/>
      <c r="V4" s="295" t="s">
        <v>79</v>
      </c>
      <c r="W4" s="293"/>
      <c r="X4" s="312"/>
      <c r="Y4" s="295" t="s">
        <v>80</v>
      </c>
      <c r="Z4" s="293"/>
      <c r="AA4" s="312"/>
      <c r="AB4" s="295" t="s">
        <v>339</v>
      </c>
      <c r="AC4" s="293"/>
      <c r="AD4" s="365"/>
    </row>
    <row r="5" spans="1:30" s="4" customFormat="1" ht="16.5" customHeight="1" thickBot="1">
      <c r="A5" s="374"/>
      <c r="B5" s="331"/>
      <c r="C5" s="311"/>
      <c r="D5" s="125" t="s">
        <v>19</v>
      </c>
      <c r="E5" s="332" t="s">
        <v>23</v>
      </c>
      <c r="F5" s="333" t="s">
        <v>77</v>
      </c>
      <c r="G5" s="95" t="s">
        <v>19</v>
      </c>
      <c r="H5" s="332" t="s">
        <v>23</v>
      </c>
      <c r="I5" s="333" t="s">
        <v>77</v>
      </c>
      <c r="J5" s="95" t="s">
        <v>19</v>
      </c>
      <c r="K5" s="332" t="s">
        <v>23</v>
      </c>
      <c r="L5" s="334" t="s">
        <v>77</v>
      </c>
      <c r="M5" s="95" t="s">
        <v>19</v>
      </c>
      <c r="N5" s="332" t="s">
        <v>23</v>
      </c>
      <c r="O5" s="333" t="s">
        <v>77</v>
      </c>
      <c r="P5" s="95" t="s">
        <v>19</v>
      </c>
      <c r="Q5" s="332" t="s">
        <v>23</v>
      </c>
      <c r="R5" s="335" t="s">
        <v>77</v>
      </c>
      <c r="S5" s="95" t="s">
        <v>19</v>
      </c>
      <c r="T5" s="332" t="s">
        <v>23</v>
      </c>
      <c r="U5" s="333" t="s">
        <v>77</v>
      </c>
      <c r="V5" s="95" t="s">
        <v>19</v>
      </c>
      <c r="W5" s="332" t="s">
        <v>23</v>
      </c>
      <c r="X5" s="333" t="s">
        <v>77</v>
      </c>
      <c r="Y5" s="336" t="s">
        <v>19</v>
      </c>
      <c r="Z5" s="96" t="s">
        <v>23</v>
      </c>
      <c r="AA5" s="333" t="s">
        <v>77</v>
      </c>
      <c r="AB5" s="125" t="s">
        <v>19</v>
      </c>
      <c r="AC5" s="332" t="s">
        <v>23</v>
      </c>
      <c r="AD5" s="333" t="s">
        <v>77</v>
      </c>
    </row>
    <row r="6" spans="1:30" s="30" customFormat="1" ht="21" customHeight="1" thickTop="1">
      <c r="A6" s="348" t="s">
        <v>0</v>
      </c>
      <c r="B6" s="349">
        <f>SUM(D6+G6+J6+M6+P6+S6+V6+Y6+AB6)</f>
        <v>13</v>
      </c>
      <c r="C6" s="350">
        <f>SUM(F6,I6,L6,O6,R6,U6,X6,AA6,AD6)</f>
        <v>217</v>
      </c>
      <c r="D6" s="351">
        <v>3</v>
      </c>
      <c r="E6" s="352">
        <v>1013</v>
      </c>
      <c r="F6" s="353">
        <v>8.6999999999999993</v>
      </c>
      <c r="G6" s="351">
        <v>3</v>
      </c>
      <c r="H6" s="352">
        <v>694</v>
      </c>
      <c r="I6" s="353">
        <v>8.3000000000000007</v>
      </c>
      <c r="J6" s="351">
        <v>0</v>
      </c>
      <c r="K6" s="352">
        <v>0</v>
      </c>
      <c r="L6" s="353">
        <v>0</v>
      </c>
      <c r="M6" s="351">
        <v>1</v>
      </c>
      <c r="N6" s="352">
        <v>1000000</v>
      </c>
      <c r="O6" s="353">
        <v>20</v>
      </c>
      <c r="P6" s="351">
        <v>0</v>
      </c>
      <c r="Q6" s="352">
        <v>0</v>
      </c>
      <c r="R6" s="353">
        <v>0</v>
      </c>
      <c r="S6" s="351">
        <v>0</v>
      </c>
      <c r="T6" s="352">
        <v>0</v>
      </c>
      <c r="U6" s="353">
        <v>0</v>
      </c>
      <c r="V6" s="351">
        <v>6</v>
      </c>
      <c r="W6" s="352">
        <v>18000000</v>
      </c>
      <c r="X6" s="353">
        <v>180</v>
      </c>
      <c r="Y6" s="354">
        <v>0</v>
      </c>
      <c r="Z6" s="355">
        <v>0</v>
      </c>
      <c r="AA6" s="353">
        <v>0</v>
      </c>
      <c r="AB6" s="356">
        <v>0</v>
      </c>
      <c r="AC6" s="352">
        <v>0</v>
      </c>
      <c r="AD6" s="353">
        <v>0</v>
      </c>
    </row>
    <row r="7" spans="1:30" s="30" customFormat="1" ht="21" customHeight="1">
      <c r="A7" s="326" t="s">
        <v>1</v>
      </c>
      <c r="B7" s="327">
        <f t="shared" ref="B7:B22" si="0">SUM(D7+G7+J7+M7+P7+S7+V7+Y7+AB7)</f>
        <v>31</v>
      </c>
      <c r="C7" s="328">
        <f>SUM(F7,I7,L7,O7,R7,U7,X7,AA7,AD7)</f>
        <v>24.951999999999998</v>
      </c>
      <c r="D7" s="314">
        <v>9</v>
      </c>
      <c r="E7" s="319">
        <v>6166</v>
      </c>
      <c r="F7" s="316">
        <v>6.6</v>
      </c>
      <c r="G7" s="314">
        <v>8</v>
      </c>
      <c r="H7" s="315">
        <v>1251</v>
      </c>
      <c r="I7" s="320">
        <v>4.6520000000000001</v>
      </c>
      <c r="J7" s="314">
        <v>4</v>
      </c>
      <c r="K7" s="315">
        <v>145000</v>
      </c>
      <c r="L7" s="316">
        <v>10</v>
      </c>
      <c r="M7" s="314">
        <v>2</v>
      </c>
      <c r="N7" s="315">
        <v>97000</v>
      </c>
      <c r="O7" s="316">
        <v>2</v>
      </c>
      <c r="P7" s="314">
        <v>0</v>
      </c>
      <c r="Q7" s="315">
        <v>0</v>
      </c>
      <c r="R7" s="316">
        <v>0</v>
      </c>
      <c r="S7" s="314">
        <v>0</v>
      </c>
      <c r="T7" s="315">
        <v>0</v>
      </c>
      <c r="U7" s="316">
        <v>0</v>
      </c>
      <c r="V7" s="314">
        <v>5</v>
      </c>
      <c r="W7" s="315">
        <v>2220130</v>
      </c>
      <c r="X7" s="316">
        <v>1</v>
      </c>
      <c r="Y7" s="317">
        <v>0</v>
      </c>
      <c r="Z7" s="318">
        <v>0</v>
      </c>
      <c r="AA7" s="316">
        <v>0</v>
      </c>
      <c r="AB7" s="209">
        <v>3</v>
      </c>
      <c r="AC7" s="315">
        <v>300</v>
      </c>
      <c r="AD7" s="316">
        <v>0.7</v>
      </c>
    </row>
    <row r="8" spans="1:30" s="30" customFormat="1" ht="21" customHeight="1">
      <c r="A8" s="326" t="s">
        <v>2</v>
      </c>
      <c r="B8" s="327">
        <f t="shared" si="0"/>
        <v>26</v>
      </c>
      <c r="C8" s="328">
        <f>SUM(F8,I8,L8,O8,R8,U8,X8,AA8,AD8)</f>
        <v>57.85</v>
      </c>
      <c r="D8" s="314">
        <v>10</v>
      </c>
      <c r="E8" s="315">
        <v>26105</v>
      </c>
      <c r="F8" s="316">
        <v>11.55</v>
      </c>
      <c r="G8" s="314">
        <v>3</v>
      </c>
      <c r="H8" s="315">
        <v>1200</v>
      </c>
      <c r="I8" s="316">
        <v>2.1</v>
      </c>
      <c r="J8" s="314">
        <v>10</v>
      </c>
      <c r="K8" s="315">
        <v>407600</v>
      </c>
      <c r="L8" s="316">
        <v>34</v>
      </c>
      <c r="M8" s="314">
        <v>2</v>
      </c>
      <c r="N8" s="315">
        <v>1066000</v>
      </c>
      <c r="O8" s="316">
        <v>0.2</v>
      </c>
      <c r="P8" s="314">
        <v>0</v>
      </c>
      <c r="Q8" s="315">
        <v>0</v>
      </c>
      <c r="R8" s="316">
        <v>0</v>
      </c>
      <c r="S8" s="314">
        <v>0</v>
      </c>
      <c r="T8" s="315">
        <v>0</v>
      </c>
      <c r="U8" s="316">
        <v>0</v>
      </c>
      <c r="V8" s="314">
        <v>1</v>
      </c>
      <c r="W8" s="315">
        <v>1000000</v>
      </c>
      <c r="X8" s="316">
        <v>10</v>
      </c>
      <c r="Y8" s="317">
        <v>0</v>
      </c>
      <c r="Z8" s="318">
        <v>0</v>
      </c>
      <c r="AA8" s="316">
        <v>0</v>
      </c>
      <c r="AB8" s="209">
        <v>0</v>
      </c>
      <c r="AC8" s="315">
        <v>0</v>
      </c>
      <c r="AD8" s="316">
        <v>0</v>
      </c>
    </row>
    <row r="9" spans="1:30" s="30" customFormat="1" ht="21" customHeight="1">
      <c r="A9" s="326" t="s">
        <v>3</v>
      </c>
      <c r="B9" s="327">
        <f t="shared" si="0"/>
        <v>78</v>
      </c>
      <c r="C9" s="328">
        <f>SUM(F9,I9,L9,O9,R9,U9,X9,AA9,AD9)</f>
        <v>600.20000000000005</v>
      </c>
      <c r="D9" s="314">
        <v>7</v>
      </c>
      <c r="E9" s="315">
        <v>22818</v>
      </c>
      <c r="F9" s="316">
        <v>3.6</v>
      </c>
      <c r="G9" s="314">
        <v>6</v>
      </c>
      <c r="H9" s="315">
        <v>393</v>
      </c>
      <c r="I9" s="316">
        <v>4.4000000000000004</v>
      </c>
      <c r="J9" s="314">
        <v>22</v>
      </c>
      <c r="K9" s="315">
        <v>3193500</v>
      </c>
      <c r="L9" s="316">
        <v>238</v>
      </c>
      <c r="M9" s="314">
        <v>6</v>
      </c>
      <c r="N9" s="315">
        <v>21485000</v>
      </c>
      <c r="O9" s="316">
        <v>116.2</v>
      </c>
      <c r="P9" s="314">
        <v>0</v>
      </c>
      <c r="Q9" s="315">
        <v>0</v>
      </c>
      <c r="R9" s="316">
        <v>0</v>
      </c>
      <c r="S9" s="314">
        <v>0</v>
      </c>
      <c r="T9" s="315">
        <v>0</v>
      </c>
      <c r="U9" s="316">
        <v>0</v>
      </c>
      <c r="V9" s="314">
        <v>36</v>
      </c>
      <c r="W9" s="315">
        <v>487080000</v>
      </c>
      <c r="X9" s="316">
        <v>196</v>
      </c>
      <c r="Y9" s="317">
        <v>0</v>
      </c>
      <c r="Z9" s="318">
        <v>0</v>
      </c>
      <c r="AA9" s="316">
        <v>0</v>
      </c>
      <c r="AB9" s="209">
        <v>1</v>
      </c>
      <c r="AC9" s="315">
        <v>700</v>
      </c>
      <c r="AD9" s="316">
        <v>42</v>
      </c>
    </row>
    <row r="10" spans="1:30" s="30" customFormat="1" ht="21" customHeight="1">
      <c r="A10" s="326" t="s">
        <v>4</v>
      </c>
      <c r="B10" s="327">
        <f t="shared" si="0"/>
        <v>28</v>
      </c>
      <c r="C10" s="328">
        <f>SUM(F10,I10,L10,O10,R10,U10,X10,AA10,AD10)</f>
        <v>154.25</v>
      </c>
      <c r="D10" s="314">
        <v>10</v>
      </c>
      <c r="E10" s="315">
        <v>1160</v>
      </c>
      <c r="F10" s="316">
        <v>10.8</v>
      </c>
      <c r="G10" s="314">
        <v>9</v>
      </c>
      <c r="H10" s="315">
        <v>720</v>
      </c>
      <c r="I10" s="316">
        <v>4.25</v>
      </c>
      <c r="J10" s="314">
        <v>2</v>
      </c>
      <c r="K10" s="315">
        <v>140050</v>
      </c>
      <c r="L10" s="316">
        <v>23.1</v>
      </c>
      <c r="M10" s="314">
        <v>2</v>
      </c>
      <c r="N10" s="315">
        <v>9500000</v>
      </c>
      <c r="O10" s="316">
        <v>6</v>
      </c>
      <c r="P10" s="314">
        <v>0</v>
      </c>
      <c r="Q10" s="315">
        <v>0</v>
      </c>
      <c r="R10" s="316">
        <v>0</v>
      </c>
      <c r="S10" s="314">
        <v>0</v>
      </c>
      <c r="T10" s="315">
        <v>0</v>
      </c>
      <c r="U10" s="316">
        <v>0</v>
      </c>
      <c r="V10" s="314">
        <v>5</v>
      </c>
      <c r="W10" s="315">
        <v>6008000000</v>
      </c>
      <c r="X10" s="316">
        <v>110.1</v>
      </c>
      <c r="Y10" s="317">
        <v>0</v>
      </c>
      <c r="Z10" s="318">
        <v>0</v>
      </c>
      <c r="AA10" s="316">
        <v>0</v>
      </c>
      <c r="AB10" s="209">
        <v>0</v>
      </c>
      <c r="AC10" s="315">
        <v>0</v>
      </c>
      <c r="AD10" s="316">
        <v>0</v>
      </c>
    </row>
    <row r="11" spans="1:30" s="31" customFormat="1" ht="21" customHeight="1">
      <c r="A11" s="245" t="s">
        <v>5</v>
      </c>
      <c r="B11" s="327">
        <f t="shared" si="0"/>
        <v>41</v>
      </c>
      <c r="C11" s="329">
        <f>SUM(F11,I11,L11,O11,R11,U11,X11,AA11,AD11)</f>
        <v>363</v>
      </c>
      <c r="D11" s="321">
        <v>11</v>
      </c>
      <c r="E11" s="319">
        <v>202560</v>
      </c>
      <c r="F11" s="320">
        <v>130.5</v>
      </c>
      <c r="G11" s="321">
        <v>10</v>
      </c>
      <c r="H11" s="319">
        <v>62103</v>
      </c>
      <c r="I11" s="320">
        <v>68.5</v>
      </c>
      <c r="J11" s="321">
        <v>8</v>
      </c>
      <c r="K11" s="319">
        <v>1119500</v>
      </c>
      <c r="L11" s="320">
        <v>40.5</v>
      </c>
      <c r="M11" s="321">
        <v>3</v>
      </c>
      <c r="N11" s="319">
        <v>211000000</v>
      </c>
      <c r="O11" s="320">
        <v>41</v>
      </c>
      <c r="P11" s="321">
        <v>0</v>
      </c>
      <c r="Q11" s="319">
        <v>0</v>
      </c>
      <c r="R11" s="320">
        <v>0</v>
      </c>
      <c r="S11" s="321">
        <v>0</v>
      </c>
      <c r="T11" s="319">
        <v>0</v>
      </c>
      <c r="U11" s="320">
        <v>0</v>
      </c>
      <c r="V11" s="321">
        <v>9</v>
      </c>
      <c r="W11" s="319">
        <v>15950054</v>
      </c>
      <c r="X11" s="320">
        <v>82.5</v>
      </c>
      <c r="Y11" s="322">
        <v>0</v>
      </c>
      <c r="Z11" s="323">
        <v>0</v>
      </c>
      <c r="AA11" s="320">
        <v>0</v>
      </c>
      <c r="AB11" s="244">
        <v>0</v>
      </c>
      <c r="AC11" s="319">
        <v>0</v>
      </c>
      <c r="AD11" s="320">
        <v>0</v>
      </c>
    </row>
    <row r="12" spans="1:30" s="30" customFormat="1" ht="21" customHeight="1">
      <c r="A12" s="326" t="s">
        <v>6</v>
      </c>
      <c r="B12" s="327">
        <f t="shared" si="0"/>
        <v>30</v>
      </c>
      <c r="C12" s="328">
        <f>SUM(F12,I12,L12,O12,R12,U12,X12,AA12,AD12)</f>
        <v>533</v>
      </c>
      <c r="D12" s="314">
        <v>3</v>
      </c>
      <c r="E12" s="315">
        <v>3400</v>
      </c>
      <c r="F12" s="316">
        <v>10</v>
      </c>
      <c r="G12" s="314">
        <v>2</v>
      </c>
      <c r="H12" s="315">
        <v>10400</v>
      </c>
      <c r="I12" s="316">
        <v>106</v>
      </c>
      <c r="J12" s="314">
        <v>15</v>
      </c>
      <c r="K12" s="315">
        <v>4880000</v>
      </c>
      <c r="L12" s="316">
        <v>266</v>
      </c>
      <c r="M12" s="314">
        <v>2</v>
      </c>
      <c r="N12" s="315">
        <v>103000</v>
      </c>
      <c r="O12" s="316">
        <v>12</v>
      </c>
      <c r="P12" s="314">
        <v>0</v>
      </c>
      <c r="Q12" s="315">
        <v>0</v>
      </c>
      <c r="R12" s="316">
        <v>0</v>
      </c>
      <c r="S12" s="314">
        <v>0</v>
      </c>
      <c r="T12" s="315">
        <v>0</v>
      </c>
      <c r="U12" s="316">
        <v>0</v>
      </c>
      <c r="V12" s="314">
        <v>5</v>
      </c>
      <c r="W12" s="315">
        <v>8881</v>
      </c>
      <c r="X12" s="316">
        <v>40</v>
      </c>
      <c r="Y12" s="317">
        <v>1</v>
      </c>
      <c r="Z12" s="318">
        <v>3000</v>
      </c>
      <c r="AA12" s="316">
        <v>9</v>
      </c>
      <c r="AB12" s="209">
        <v>2</v>
      </c>
      <c r="AC12" s="315">
        <v>31000</v>
      </c>
      <c r="AD12" s="316">
        <v>90</v>
      </c>
    </row>
    <row r="13" spans="1:30" s="30" customFormat="1" ht="21" customHeight="1">
      <c r="A13" s="326" t="s">
        <v>25</v>
      </c>
      <c r="B13" s="327">
        <f t="shared" si="0"/>
        <v>16</v>
      </c>
      <c r="C13" s="328">
        <f>SUM(F13,I13,L13,O13,R13,U13,X13,AA13,AD13)</f>
        <v>259</v>
      </c>
      <c r="D13" s="314">
        <v>2</v>
      </c>
      <c r="E13" s="315">
        <v>270</v>
      </c>
      <c r="F13" s="316">
        <v>3</v>
      </c>
      <c r="G13" s="314">
        <v>2</v>
      </c>
      <c r="H13" s="315">
        <v>156</v>
      </c>
      <c r="I13" s="316">
        <v>3</v>
      </c>
      <c r="J13" s="314">
        <v>7</v>
      </c>
      <c r="K13" s="315">
        <v>3087500</v>
      </c>
      <c r="L13" s="316">
        <v>251</v>
      </c>
      <c r="M13" s="314">
        <v>1</v>
      </c>
      <c r="N13" s="315">
        <v>3000</v>
      </c>
      <c r="O13" s="316">
        <v>0</v>
      </c>
      <c r="P13" s="314">
        <v>0</v>
      </c>
      <c r="Q13" s="315">
        <v>0</v>
      </c>
      <c r="R13" s="316">
        <v>0</v>
      </c>
      <c r="S13" s="314">
        <v>0</v>
      </c>
      <c r="T13" s="315">
        <v>0</v>
      </c>
      <c r="U13" s="316">
        <v>0</v>
      </c>
      <c r="V13" s="314">
        <v>2</v>
      </c>
      <c r="W13" s="315">
        <v>775000</v>
      </c>
      <c r="X13" s="316">
        <v>2</v>
      </c>
      <c r="Y13" s="317">
        <v>0</v>
      </c>
      <c r="Z13" s="318">
        <v>0</v>
      </c>
      <c r="AA13" s="316">
        <v>0</v>
      </c>
      <c r="AB13" s="209">
        <v>2</v>
      </c>
      <c r="AC13" s="315">
        <v>32000</v>
      </c>
      <c r="AD13" s="316">
        <v>0</v>
      </c>
    </row>
    <row r="14" spans="1:30" s="30" customFormat="1" ht="21" customHeight="1">
      <c r="A14" s="326" t="s">
        <v>7</v>
      </c>
      <c r="B14" s="327">
        <f t="shared" si="0"/>
        <v>609</v>
      </c>
      <c r="C14" s="328">
        <f>SUM(F14,I14,L14,O14,R14,U14,X14,AA14,AD14)</f>
        <v>8722</v>
      </c>
      <c r="D14" s="314">
        <v>72</v>
      </c>
      <c r="E14" s="315">
        <v>486240</v>
      </c>
      <c r="F14" s="316">
        <v>736.5</v>
      </c>
      <c r="G14" s="314">
        <v>43</v>
      </c>
      <c r="H14" s="315">
        <v>166820</v>
      </c>
      <c r="I14" s="316">
        <v>548.79999999999995</v>
      </c>
      <c r="J14" s="314">
        <v>286</v>
      </c>
      <c r="K14" s="315">
        <v>40034450</v>
      </c>
      <c r="L14" s="316">
        <v>3323.8</v>
      </c>
      <c r="M14" s="314">
        <v>43</v>
      </c>
      <c r="N14" s="315">
        <v>102585600</v>
      </c>
      <c r="O14" s="316">
        <v>557.9</v>
      </c>
      <c r="P14" s="314">
        <v>9</v>
      </c>
      <c r="Q14" s="315">
        <v>225120</v>
      </c>
      <c r="R14" s="316">
        <v>411.5</v>
      </c>
      <c r="S14" s="314">
        <v>8</v>
      </c>
      <c r="T14" s="315">
        <v>102900000</v>
      </c>
      <c r="U14" s="316">
        <v>11</v>
      </c>
      <c r="V14" s="314">
        <v>128</v>
      </c>
      <c r="W14" s="315">
        <v>10349813610</v>
      </c>
      <c r="X14" s="316">
        <v>1602.5</v>
      </c>
      <c r="Y14" s="317">
        <v>0</v>
      </c>
      <c r="Z14" s="318">
        <v>0</v>
      </c>
      <c r="AA14" s="316">
        <v>0</v>
      </c>
      <c r="AB14" s="209">
        <v>20</v>
      </c>
      <c r="AC14" s="315">
        <v>4176735</v>
      </c>
      <c r="AD14" s="316">
        <v>1530</v>
      </c>
    </row>
    <row r="15" spans="1:30" s="30" customFormat="1" ht="21" customHeight="1">
      <c r="A15" s="326" t="s">
        <v>8</v>
      </c>
      <c r="B15" s="327">
        <f t="shared" si="0"/>
        <v>151</v>
      </c>
      <c r="C15" s="328">
        <f>SUM(F15,I15,L15,O15,R15,U15,X15,AA15,AD15)</f>
        <v>1226</v>
      </c>
      <c r="D15" s="314">
        <v>23</v>
      </c>
      <c r="E15" s="315">
        <v>226213</v>
      </c>
      <c r="F15" s="316">
        <v>213</v>
      </c>
      <c r="G15" s="314">
        <v>9</v>
      </c>
      <c r="H15" s="315">
        <v>45555</v>
      </c>
      <c r="I15" s="316">
        <v>68</v>
      </c>
      <c r="J15" s="314">
        <v>69</v>
      </c>
      <c r="K15" s="315">
        <v>6763950</v>
      </c>
      <c r="L15" s="316">
        <v>596</v>
      </c>
      <c r="M15" s="314">
        <v>19</v>
      </c>
      <c r="N15" s="315">
        <v>112563300</v>
      </c>
      <c r="O15" s="316">
        <v>116</v>
      </c>
      <c r="P15" s="314">
        <v>2</v>
      </c>
      <c r="Q15" s="315">
        <v>14000</v>
      </c>
      <c r="R15" s="316">
        <v>30</v>
      </c>
      <c r="S15" s="314">
        <v>1</v>
      </c>
      <c r="T15" s="315">
        <v>25000</v>
      </c>
      <c r="U15" s="316">
        <v>2</v>
      </c>
      <c r="V15" s="314">
        <v>24</v>
      </c>
      <c r="W15" s="315">
        <v>16300570</v>
      </c>
      <c r="X15" s="316">
        <v>120</v>
      </c>
      <c r="Y15" s="317">
        <v>0</v>
      </c>
      <c r="Z15" s="318">
        <v>0</v>
      </c>
      <c r="AA15" s="316">
        <v>0</v>
      </c>
      <c r="AB15" s="209">
        <v>4</v>
      </c>
      <c r="AC15" s="315">
        <v>271600</v>
      </c>
      <c r="AD15" s="316">
        <v>81</v>
      </c>
    </row>
    <row r="16" spans="1:30" s="30" customFormat="1" ht="21" customHeight="1">
      <c r="A16" s="326" t="s">
        <v>9</v>
      </c>
      <c r="B16" s="327">
        <f t="shared" si="0"/>
        <v>269</v>
      </c>
      <c r="C16" s="328">
        <f>SUM(F16,I16,L16,O16,R16,U16,X16,AA16,AD16)</f>
        <v>3103.1400000000003</v>
      </c>
      <c r="D16" s="314">
        <v>73</v>
      </c>
      <c r="E16" s="315">
        <v>378873</v>
      </c>
      <c r="F16" s="320">
        <v>243.85</v>
      </c>
      <c r="G16" s="314">
        <v>16</v>
      </c>
      <c r="H16" s="315">
        <v>14686</v>
      </c>
      <c r="I16" s="316">
        <v>104.75</v>
      </c>
      <c r="J16" s="314">
        <v>80</v>
      </c>
      <c r="K16" s="315">
        <v>15715400</v>
      </c>
      <c r="L16" s="316">
        <v>787.3</v>
      </c>
      <c r="M16" s="314">
        <v>31</v>
      </c>
      <c r="N16" s="315">
        <v>116302900</v>
      </c>
      <c r="O16" s="316">
        <v>267.60000000000002</v>
      </c>
      <c r="P16" s="314">
        <v>1</v>
      </c>
      <c r="Q16" s="315">
        <v>100000</v>
      </c>
      <c r="R16" s="316">
        <v>35</v>
      </c>
      <c r="S16" s="314">
        <v>26</v>
      </c>
      <c r="T16" s="315">
        <v>168511000</v>
      </c>
      <c r="U16" s="316">
        <v>926.72</v>
      </c>
      <c r="V16" s="314">
        <v>30</v>
      </c>
      <c r="W16" s="315">
        <v>22504151</v>
      </c>
      <c r="X16" s="316">
        <v>172.22</v>
      </c>
      <c r="Y16" s="317">
        <v>2</v>
      </c>
      <c r="Z16" s="318">
        <v>405000</v>
      </c>
      <c r="AA16" s="316">
        <v>35</v>
      </c>
      <c r="AB16" s="209">
        <v>10</v>
      </c>
      <c r="AC16" s="315">
        <v>1799380</v>
      </c>
      <c r="AD16" s="316">
        <v>530.70000000000005</v>
      </c>
    </row>
    <row r="17" spans="1:30" s="30" customFormat="1" ht="21" customHeight="1">
      <c r="A17" s="326" t="s">
        <v>10</v>
      </c>
      <c r="B17" s="327">
        <f t="shared" si="0"/>
        <v>200</v>
      </c>
      <c r="C17" s="328">
        <f>SUM(F17,I17,L17,O17,R17,U17,X17,AA17,AD17)</f>
        <v>1846</v>
      </c>
      <c r="D17" s="314">
        <v>21</v>
      </c>
      <c r="E17" s="315">
        <v>131270</v>
      </c>
      <c r="F17" s="316">
        <v>129</v>
      </c>
      <c r="G17" s="314">
        <v>8</v>
      </c>
      <c r="H17" s="315">
        <v>52820</v>
      </c>
      <c r="I17" s="316">
        <v>98</v>
      </c>
      <c r="J17" s="314">
        <v>111</v>
      </c>
      <c r="K17" s="315">
        <v>24961000</v>
      </c>
      <c r="L17" s="320">
        <v>566</v>
      </c>
      <c r="M17" s="314">
        <v>8</v>
      </c>
      <c r="N17" s="315">
        <v>9130200</v>
      </c>
      <c r="O17" s="316">
        <v>10</v>
      </c>
      <c r="P17" s="314">
        <v>1</v>
      </c>
      <c r="Q17" s="315">
        <v>200</v>
      </c>
      <c r="R17" s="316">
        <v>1</v>
      </c>
      <c r="S17" s="314">
        <v>4</v>
      </c>
      <c r="T17" s="315">
        <v>6384000</v>
      </c>
      <c r="U17" s="316">
        <v>1</v>
      </c>
      <c r="V17" s="314">
        <v>36</v>
      </c>
      <c r="W17" s="315">
        <v>44759500</v>
      </c>
      <c r="X17" s="316">
        <v>251</v>
      </c>
      <c r="Y17" s="317">
        <v>0</v>
      </c>
      <c r="Z17" s="318">
        <v>0</v>
      </c>
      <c r="AA17" s="316">
        <v>0</v>
      </c>
      <c r="AB17" s="209">
        <v>11</v>
      </c>
      <c r="AC17" s="315">
        <v>1002715550</v>
      </c>
      <c r="AD17" s="316">
        <v>790</v>
      </c>
    </row>
    <row r="18" spans="1:30" s="30" customFormat="1" ht="21" customHeight="1">
      <c r="A18" s="326" t="s">
        <v>11</v>
      </c>
      <c r="B18" s="327">
        <f t="shared" si="0"/>
        <v>204</v>
      </c>
      <c r="C18" s="328">
        <f>SUM(F18,I18,L18,O18,R18,U18,X18,AA18,AD18)</f>
        <v>5353.6</v>
      </c>
      <c r="D18" s="314">
        <v>16</v>
      </c>
      <c r="E18" s="315">
        <v>148202</v>
      </c>
      <c r="F18" s="316">
        <v>168.1</v>
      </c>
      <c r="G18" s="314">
        <v>4</v>
      </c>
      <c r="H18" s="315">
        <v>44000</v>
      </c>
      <c r="I18" s="316">
        <v>15</v>
      </c>
      <c r="J18" s="314">
        <v>144</v>
      </c>
      <c r="K18" s="315">
        <v>21154250</v>
      </c>
      <c r="L18" s="316">
        <v>3341.5</v>
      </c>
      <c r="M18" s="314">
        <v>11</v>
      </c>
      <c r="N18" s="315">
        <v>177630000</v>
      </c>
      <c r="O18" s="316">
        <v>264</v>
      </c>
      <c r="P18" s="314">
        <v>2</v>
      </c>
      <c r="Q18" s="315">
        <v>50000</v>
      </c>
      <c r="R18" s="316">
        <v>32</v>
      </c>
      <c r="S18" s="314">
        <v>3</v>
      </c>
      <c r="T18" s="315">
        <v>201200000</v>
      </c>
      <c r="U18" s="316">
        <v>1003</v>
      </c>
      <c r="V18" s="314">
        <v>17</v>
      </c>
      <c r="W18" s="315">
        <v>166122000</v>
      </c>
      <c r="X18" s="316">
        <v>392</v>
      </c>
      <c r="Y18" s="317">
        <v>2</v>
      </c>
      <c r="Z18" s="324">
        <v>170000</v>
      </c>
      <c r="AA18" s="316">
        <v>106</v>
      </c>
      <c r="AB18" s="209">
        <v>5</v>
      </c>
      <c r="AC18" s="315">
        <v>403000</v>
      </c>
      <c r="AD18" s="316">
        <v>32</v>
      </c>
    </row>
    <row r="19" spans="1:30" s="30" customFormat="1" ht="21" customHeight="1">
      <c r="A19" s="326" t="s">
        <v>12</v>
      </c>
      <c r="B19" s="327">
        <f t="shared" si="0"/>
        <v>231</v>
      </c>
      <c r="C19" s="328">
        <f>SUM(F19,I19,L19,O19,R19,U19,X19,AA19,AD19)</f>
        <v>4703</v>
      </c>
      <c r="D19" s="314">
        <v>28</v>
      </c>
      <c r="E19" s="315">
        <v>735150</v>
      </c>
      <c r="F19" s="316">
        <v>329</v>
      </c>
      <c r="G19" s="314">
        <v>10</v>
      </c>
      <c r="H19" s="315">
        <v>84000</v>
      </c>
      <c r="I19" s="316">
        <v>83</v>
      </c>
      <c r="J19" s="314">
        <v>101</v>
      </c>
      <c r="K19" s="315">
        <v>14526900</v>
      </c>
      <c r="L19" s="316">
        <v>1280</v>
      </c>
      <c r="M19" s="314">
        <v>46</v>
      </c>
      <c r="N19" s="315">
        <v>1182512000</v>
      </c>
      <c r="O19" s="316">
        <v>554</v>
      </c>
      <c r="P19" s="314">
        <v>4</v>
      </c>
      <c r="Q19" s="315">
        <v>380000</v>
      </c>
      <c r="R19" s="316">
        <v>255</v>
      </c>
      <c r="S19" s="314">
        <v>4</v>
      </c>
      <c r="T19" s="315">
        <v>38531000</v>
      </c>
      <c r="U19" s="316">
        <v>131</v>
      </c>
      <c r="V19" s="314">
        <v>26</v>
      </c>
      <c r="W19" s="315">
        <v>216620000</v>
      </c>
      <c r="X19" s="316">
        <v>447</v>
      </c>
      <c r="Y19" s="317">
        <v>0</v>
      </c>
      <c r="Z19" s="318">
        <v>0</v>
      </c>
      <c r="AA19" s="316">
        <v>0</v>
      </c>
      <c r="AB19" s="209">
        <v>12</v>
      </c>
      <c r="AC19" s="315">
        <v>1209236000</v>
      </c>
      <c r="AD19" s="316">
        <v>1624</v>
      </c>
    </row>
    <row r="20" spans="1:30" s="31" customFormat="1" ht="21" customHeight="1">
      <c r="A20" s="245" t="s">
        <v>13</v>
      </c>
      <c r="B20" s="327">
        <f t="shared" si="0"/>
        <v>501</v>
      </c>
      <c r="C20" s="329">
        <f>SUM(F20,I20,L20,O20,R20,U20,X20,AA20,AD20)</f>
        <v>4951</v>
      </c>
      <c r="D20" s="321">
        <v>88</v>
      </c>
      <c r="E20" s="319">
        <v>1039963</v>
      </c>
      <c r="F20" s="320">
        <v>326</v>
      </c>
      <c r="G20" s="321">
        <v>15</v>
      </c>
      <c r="H20" s="319">
        <v>19020</v>
      </c>
      <c r="I20" s="320">
        <v>125</v>
      </c>
      <c r="J20" s="321">
        <v>260</v>
      </c>
      <c r="K20" s="319">
        <v>32753450</v>
      </c>
      <c r="L20" s="320">
        <v>3249</v>
      </c>
      <c r="M20" s="321">
        <v>80</v>
      </c>
      <c r="N20" s="319">
        <v>172153100</v>
      </c>
      <c r="O20" s="320">
        <v>373</v>
      </c>
      <c r="P20" s="321">
        <v>1</v>
      </c>
      <c r="Q20" s="319">
        <v>3000</v>
      </c>
      <c r="R20" s="320">
        <v>5</v>
      </c>
      <c r="S20" s="321">
        <v>4</v>
      </c>
      <c r="T20" s="319">
        <v>100660000</v>
      </c>
      <c r="U20" s="320">
        <v>70</v>
      </c>
      <c r="V20" s="321">
        <v>43</v>
      </c>
      <c r="W20" s="319">
        <v>138759000</v>
      </c>
      <c r="X20" s="320">
        <v>560</v>
      </c>
      <c r="Y20" s="322">
        <v>1</v>
      </c>
      <c r="Z20" s="325">
        <v>8000</v>
      </c>
      <c r="AA20" s="320">
        <v>27</v>
      </c>
      <c r="AB20" s="244">
        <v>9</v>
      </c>
      <c r="AC20" s="319">
        <v>1000703000</v>
      </c>
      <c r="AD20" s="320">
        <v>216</v>
      </c>
    </row>
    <row r="21" spans="1:30" s="30" customFormat="1" ht="21" customHeight="1">
      <c r="A21" s="326" t="s">
        <v>14</v>
      </c>
      <c r="B21" s="327">
        <f t="shared" si="0"/>
        <v>294</v>
      </c>
      <c r="C21" s="328">
        <f>SUM(F21,I21,L21,O21,R21,U21,X21,AA21,AD21)</f>
        <v>5075.6000000000004</v>
      </c>
      <c r="D21" s="314">
        <v>42</v>
      </c>
      <c r="E21" s="315">
        <v>664650</v>
      </c>
      <c r="F21" s="316">
        <v>299</v>
      </c>
      <c r="G21" s="314">
        <v>12</v>
      </c>
      <c r="H21" s="315">
        <v>187290</v>
      </c>
      <c r="I21" s="316">
        <v>72.599999999999994</v>
      </c>
      <c r="J21" s="314">
        <v>167</v>
      </c>
      <c r="K21" s="315">
        <v>24489620</v>
      </c>
      <c r="L21" s="316">
        <v>1212</v>
      </c>
      <c r="M21" s="314">
        <v>33</v>
      </c>
      <c r="N21" s="315">
        <v>241650000</v>
      </c>
      <c r="O21" s="316">
        <v>257.5</v>
      </c>
      <c r="P21" s="314">
        <v>2</v>
      </c>
      <c r="Q21" s="315">
        <v>300000</v>
      </c>
      <c r="R21" s="316">
        <v>112</v>
      </c>
      <c r="S21" s="314">
        <v>10</v>
      </c>
      <c r="T21" s="315">
        <v>60160000</v>
      </c>
      <c r="U21" s="316">
        <v>48</v>
      </c>
      <c r="V21" s="314">
        <v>20</v>
      </c>
      <c r="W21" s="315">
        <v>229231200</v>
      </c>
      <c r="X21" s="316">
        <v>339.5</v>
      </c>
      <c r="Y21" s="317">
        <v>2</v>
      </c>
      <c r="Z21" s="324">
        <v>13000</v>
      </c>
      <c r="AA21" s="316">
        <v>5</v>
      </c>
      <c r="AB21" s="209">
        <v>6</v>
      </c>
      <c r="AC21" s="315">
        <v>1331500</v>
      </c>
      <c r="AD21" s="316">
        <v>2730</v>
      </c>
    </row>
    <row r="22" spans="1:30" s="30" customFormat="1" ht="21" customHeight="1" thickBot="1">
      <c r="A22" s="357" t="s">
        <v>15</v>
      </c>
      <c r="B22" s="358">
        <f t="shared" si="0"/>
        <v>37</v>
      </c>
      <c r="C22" s="359">
        <f>SUM(F22,I22,L22,O22,R22,U22,X22,AA22,AD22)</f>
        <v>316.5</v>
      </c>
      <c r="D22" s="360">
        <v>7</v>
      </c>
      <c r="E22" s="361">
        <v>91950</v>
      </c>
      <c r="F22" s="362">
        <v>13.5</v>
      </c>
      <c r="G22" s="360">
        <v>0</v>
      </c>
      <c r="H22" s="361">
        <v>0</v>
      </c>
      <c r="I22" s="362">
        <v>0</v>
      </c>
      <c r="J22" s="360">
        <v>19</v>
      </c>
      <c r="K22" s="361">
        <v>4993000</v>
      </c>
      <c r="L22" s="362">
        <v>120</v>
      </c>
      <c r="M22" s="360">
        <v>1</v>
      </c>
      <c r="N22" s="361">
        <v>200000</v>
      </c>
      <c r="O22" s="362">
        <v>90</v>
      </c>
      <c r="P22" s="360">
        <v>0</v>
      </c>
      <c r="Q22" s="361">
        <v>0</v>
      </c>
      <c r="R22" s="362">
        <v>0</v>
      </c>
      <c r="S22" s="360">
        <v>0</v>
      </c>
      <c r="T22" s="361">
        <v>0</v>
      </c>
      <c r="U22" s="362">
        <v>0</v>
      </c>
      <c r="V22" s="360">
        <v>6</v>
      </c>
      <c r="W22" s="361">
        <v>1085500000</v>
      </c>
      <c r="X22" s="362">
        <v>80</v>
      </c>
      <c r="Y22" s="363">
        <v>0</v>
      </c>
      <c r="Z22" s="364">
        <v>0</v>
      </c>
      <c r="AA22" s="362">
        <v>0</v>
      </c>
      <c r="AB22" s="288">
        <v>4</v>
      </c>
      <c r="AC22" s="361">
        <v>56000</v>
      </c>
      <c r="AD22" s="362">
        <v>13</v>
      </c>
    </row>
    <row r="23" spans="1:30" s="32" customFormat="1" ht="21" customHeight="1" thickTop="1" thickBot="1">
      <c r="A23" s="337" t="s">
        <v>16</v>
      </c>
      <c r="B23" s="338">
        <f>SUM(D23+G23+J23+M23+P23+S23+V23+Y23+AB23)</f>
        <v>2750</v>
      </c>
      <c r="C23" s="330">
        <f>SUM(F23,I23,L23,O23,R23,U23,X23,AA23,AD23)</f>
        <v>37506.092000000004</v>
      </c>
      <c r="D23" s="339">
        <f>SUM(D6:D22)</f>
        <v>425</v>
      </c>
      <c r="E23" s="340">
        <f t="shared" ref="E23:R23" si="1">SUM(E6:E22)</f>
        <v>4166003</v>
      </c>
      <c r="F23" s="341">
        <f t="shared" si="1"/>
        <v>2642.7</v>
      </c>
      <c r="G23" s="342">
        <f t="shared" si="1"/>
        <v>160</v>
      </c>
      <c r="H23" s="340">
        <f t="shared" si="1"/>
        <v>691108</v>
      </c>
      <c r="I23" s="341">
        <f t="shared" si="1"/>
        <v>1316.3519999999999</v>
      </c>
      <c r="J23" s="342">
        <f t="shared" si="1"/>
        <v>1305</v>
      </c>
      <c r="K23" s="340">
        <f t="shared" si="1"/>
        <v>198365170</v>
      </c>
      <c r="L23" s="341">
        <f t="shared" si="1"/>
        <v>15338.2</v>
      </c>
      <c r="M23" s="343">
        <f t="shared" si="1"/>
        <v>291</v>
      </c>
      <c r="N23" s="340">
        <f t="shared" si="1"/>
        <v>2358981100</v>
      </c>
      <c r="O23" s="341">
        <f t="shared" si="1"/>
        <v>2687.4</v>
      </c>
      <c r="P23" s="342">
        <f t="shared" si="1"/>
        <v>22</v>
      </c>
      <c r="Q23" s="340">
        <f t="shared" si="1"/>
        <v>1072320</v>
      </c>
      <c r="R23" s="341">
        <f t="shared" si="1"/>
        <v>881.5</v>
      </c>
      <c r="S23" s="344">
        <v>51</v>
      </c>
      <c r="T23" s="340">
        <f t="shared" ref="T23:AD23" si="2">SUM(T6:T22)</f>
        <v>678371000</v>
      </c>
      <c r="U23" s="341">
        <f t="shared" si="2"/>
        <v>2192.7200000000003</v>
      </c>
      <c r="V23" s="342">
        <f t="shared" si="2"/>
        <v>399</v>
      </c>
      <c r="W23" s="340">
        <f t="shared" si="2"/>
        <v>18802644096</v>
      </c>
      <c r="X23" s="341">
        <f t="shared" si="2"/>
        <v>4585.82</v>
      </c>
      <c r="Y23" s="345">
        <f t="shared" si="2"/>
        <v>8</v>
      </c>
      <c r="Z23" s="346">
        <f t="shared" si="2"/>
        <v>599000</v>
      </c>
      <c r="AA23" s="341">
        <f t="shared" si="2"/>
        <v>182</v>
      </c>
      <c r="AB23" s="347">
        <f t="shared" si="2"/>
        <v>89</v>
      </c>
      <c r="AC23" s="340">
        <f t="shared" si="2"/>
        <v>3220756765</v>
      </c>
      <c r="AD23" s="341">
        <f t="shared" si="2"/>
        <v>7679.4</v>
      </c>
    </row>
  </sheetData>
  <mergeCells count="16">
    <mergeCell ref="B3:B5"/>
    <mergeCell ref="C3:C5"/>
    <mergeCell ref="S3:AD3"/>
    <mergeCell ref="A1:AD1"/>
    <mergeCell ref="A2:AD2"/>
    <mergeCell ref="A3:A5"/>
    <mergeCell ref="D3:R3"/>
    <mergeCell ref="D4:F4"/>
    <mergeCell ref="G4:I4"/>
    <mergeCell ref="J4:L4"/>
    <mergeCell ref="M4:O4"/>
    <mergeCell ref="P4:R4"/>
    <mergeCell ref="Y4:AA4"/>
    <mergeCell ref="AB4:AD4"/>
    <mergeCell ref="S4:U4"/>
    <mergeCell ref="V4:X4"/>
  </mergeCells>
  <phoneticPr fontId="2" type="noConversion"/>
  <pageMargins left="0.31496062992125984" right="0.11811023622047245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2"/>
  <sheetViews>
    <sheetView workbookViewId="0">
      <selection activeCell="A2" sqref="A2:I2"/>
    </sheetView>
  </sheetViews>
  <sheetFormatPr defaultRowHeight="16.5"/>
  <cols>
    <col min="1" max="2" width="11.625" customWidth="1"/>
    <col min="3" max="5" width="15.75" style="1" customWidth="1"/>
    <col min="6" max="6" width="15.75" customWidth="1"/>
    <col min="7" max="8" width="15.75" style="1" customWidth="1"/>
    <col min="9" max="9" width="13.875" style="1" customWidth="1"/>
  </cols>
  <sheetData>
    <row r="1" spans="1:32" ht="37.5" customHeight="1">
      <c r="A1" s="27" t="s">
        <v>117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37.5" customHeight="1" thickBot="1">
      <c r="A2" s="28" t="s">
        <v>131</v>
      </c>
      <c r="B2" s="28"/>
      <c r="C2" s="28"/>
      <c r="D2" s="28"/>
      <c r="E2" s="28"/>
      <c r="F2" s="28"/>
      <c r="G2" s="28"/>
      <c r="H2" s="28"/>
      <c r="I2" s="28"/>
    </row>
    <row r="3" spans="1:32" ht="20.25" customHeight="1">
      <c r="A3" s="70" t="s">
        <v>161</v>
      </c>
      <c r="B3" s="33" t="s">
        <v>162</v>
      </c>
      <c r="C3" s="34"/>
      <c r="D3" s="34"/>
      <c r="E3" s="34"/>
      <c r="F3" s="34"/>
      <c r="G3" s="34"/>
      <c r="H3" s="34"/>
      <c r="I3" s="35"/>
    </row>
    <row r="4" spans="1:32" ht="20.25" customHeight="1" thickBot="1">
      <c r="A4" s="71"/>
      <c r="B4" s="72" t="s">
        <v>163</v>
      </c>
      <c r="C4" s="36" t="s">
        <v>164</v>
      </c>
      <c r="D4" s="36" t="s">
        <v>126</v>
      </c>
      <c r="E4" s="36" t="s">
        <v>127</v>
      </c>
      <c r="F4" s="37" t="s">
        <v>128</v>
      </c>
      <c r="G4" s="36" t="s">
        <v>129</v>
      </c>
      <c r="H4" s="36" t="s">
        <v>130</v>
      </c>
      <c r="I4" s="38" t="s">
        <v>81</v>
      </c>
    </row>
    <row r="5" spans="1:32" ht="20.25" customHeight="1" thickTop="1">
      <c r="A5" s="39" t="s">
        <v>0</v>
      </c>
      <c r="B5" s="40">
        <f>SUM(C5:I5)</f>
        <v>33.51</v>
      </c>
      <c r="C5" s="41">
        <v>31.55</v>
      </c>
      <c r="D5" s="41">
        <v>1.2</v>
      </c>
      <c r="E5" s="41">
        <v>0</v>
      </c>
      <c r="F5" s="42">
        <v>0</v>
      </c>
      <c r="G5" s="41">
        <v>0</v>
      </c>
      <c r="H5" s="41">
        <v>0</v>
      </c>
      <c r="I5" s="43">
        <v>0.76</v>
      </c>
    </row>
    <row r="6" spans="1:32" ht="20.25" customHeight="1">
      <c r="A6" s="44" t="s">
        <v>1</v>
      </c>
      <c r="B6" s="45">
        <f t="shared" ref="B6:B22" si="0">SUM(C6:I6)</f>
        <v>23.509999999999998</v>
      </c>
      <c r="C6" s="46">
        <v>3.51</v>
      </c>
      <c r="D6" s="46">
        <v>0</v>
      </c>
      <c r="E6" s="46">
        <v>20</v>
      </c>
      <c r="F6" s="47">
        <v>0</v>
      </c>
      <c r="G6" s="46">
        <v>0</v>
      </c>
      <c r="H6" s="46">
        <v>0</v>
      </c>
      <c r="I6" s="48">
        <v>0</v>
      </c>
    </row>
    <row r="7" spans="1:32" ht="20.25" customHeight="1">
      <c r="A7" s="44" t="s">
        <v>2</v>
      </c>
      <c r="B7" s="45">
        <f t="shared" si="0"/>
        <v>35.07</v>
      </c>
      <c r="C7" s="46">
        <v>9.07</v>
      </c>
      <c r="D7" s="46">
        <v>0</v>
      </c>
      <c r="E7" s="46">
        <v>26</v>
      </c>
      <c r="F7" s="47">
        <v>0</v>
      </c>
      <c r="G7" s="46">
        <v>0</v>
      </c>
      <c r="H7" s="46">
        <v>0</v>
      </c>
      <c r="I7" s="48">
        <v>0</v>
      </c>
    </row>
    <row r="8" spans="1:32" ht="20.25" customHeight="1">
      <c r="A8" s="44" t="s">
        <v>3</v>
      </c>
      <c r="B8" s="45">
        <f t="shared" si="0"/>
        <v>78.7</v>
      </c>
      <c r="C8" s="46">
        <v>8</v>
      </c>
      <c r="D8" s="46">
        <v>0</v>
      </c>
      <c r="E8" s="46">
        <v>70.7</v>
      </c>
      <c r="F8" s="47">
        <v>0</v>
      </c>
      <c r="G8" s="46">
        <v>0</v>
      </c>
      <c r="H8" s="46">
        <v>0</v>
      </c>
      <c r="I8" s="48">
        <v>0</v>
      </c>
    </row>
    <row r="9" spans="1:32" ht="20.25" customHeight="1">
      <c r="A9" s="44" t="s">
        <v>4</v>
      </c>
      <c r="B9" s="45">
        <f t="shared" si="0"/>
        <v>18.75</v>
      </c>
      <c r="C9" s="46">
        <v>15.75</v>
      </c>
      <c r="D9" s="46">
        <v>3</v>
      </c>
      <c r="E9" s="46">
        <v>0</v>
      </c>
      <c r="F9" s="47">
        <v>0</v>
      </c>
      <c r="G9" s="46">
        <v>0</v>
      </c>
      <c r="H9" s="46">
        <v>0</v>
      </c>
      <c r="I9" s="48">
        <v>0</v>
      </c>
    </row>
    <row r="10" spans="1:32" ht="20.25" customHeight="1">
      <c r="A10" s="44" t="s">
        <v>5</v>
      </c>
      <c r="B10" s="45">
        <f t="shared" si="0"/>
        <v>205.1</v>
      </c>
      <c r="C10" s="46">
        <v>161.6</v>
      </c>
      <c r="D10" s="46">
        <v>10</v>
      </c>
      <c r="E10" s="46">
        <v>33.5</v>
      </c>
      <c r="F10" s="47">
        <v>0</v>
      </c>
      <c r="G10" s="46">
        <v>0</v>
      </c>
      <c r="H10" s="46">
        <v>0</v>
      </c>
      <c r="I10" s="48">
        <v>0</v>
      </c>
    </row>
    <row r="11" spans="1:32" ht="20.25" customHeight="1">
      <c r="A11" s="44" t="s">
        <v>6</v>
      </c>
      <c r="B11" s="45">
        <f t="shared" si="0"/>
        <v>349</v>
      </c>
      <c r="C11" s="46">
        <v>47</v>
      </c>
      <c r="D11" s="46">
        <v>30</v>
      </c>
      <c r="E11" s="46">
        <v>260</v>
      </c>
      <c r="F11" s="47">
        <v>2</v>
      </c>
      <c r="G11" s="46">
        <v>10</v>
      </c>
      <c r="H11" s="46">
        <v>0</v>
      </c>
      <c r="I11" s="48">
        <v>0</v>
      </c>
    </row>
    <row r="12" spans="1:32" ht="20.25" customHeight="1">
      <c r="A12" s="44" t="s">
        <v>25</v>
      </c>
      <c r="B12" s="45">
        <f t="shared" si="0"/>
        <v>5.2</v>
      </c>
      <c r="C12" s="46">
        <v>5.2</v>
      </c>
      <c r="D12" s="46">
        <v>0</v>
      </c>
      <c r="E12" s="46">
        <v>0</v>
      </c>
      <c r="F12" s="47">
        <v>0</v>
      </c>
      <c r="G12" s="46">
        <v>0</v>
      </c>
      <c r="H12" s="46">
        <v>0</v>
      </c>
      <c r="I12" s="48">
        <v>0</v>
      </c>
    </row>
    <row r="13" spans="1:32" ht="20.25" customHeight="1">
      <c r="A13" s="44" t="s">
        <v>7</v>
      </c>
      <c r="B13" s="45">
        <f t="shared" si="0"/>
        <v>7496.7</v>
      </c>
      <c r="C13" s="46">
        <v>1553.6</v>
      </c>
      <c r="D13" s="46">
        <v>1351.6</v>
      </c>
      <c r="E13" s="46">
        <v>4524.5</v>
      </c>
      <c r="F13" s="47">
        <v>0</v>
      </c>
      <c r="G13" s="46">
        <v>0</v>
      </c>
      <c r="H13" s="46">
        <v>0</v>
      </c>
      <c r="I13" s="48">
        <v>67</v>
      </c>
    </row>
    <row r="14" spans="1:32" ht="20.25" customHeight="1">
      <c r="A14" s="44" t="s">
        <v>8</v>
      </c>
      <c r="B14" s="45">
        <f t="shared" si="0"/>
        <v>357</v>
      </c>
      <c r="C14" s="46">
        <v>136</v>
      </c>
      <c r="D14" s="46">
        <v>22</v>
      </c>
      <c r="E14" s="46">
        <v>137.30000000000001</v>
      </c>
      <c r="F14" s="47">
        <v>3</v>
      </c>
      <c r="G14" s="46">
        <v>55.7</v>
      </c>
      <c r="H14" s="46">
        <v>0</v>
      </c>
      <c r="I14" s="48">
        <v>3</v>
      </c>
    </row>
    <row r="15" spans="1:32" ht="20.25" customHeight="1">
      <c r="A15" s="44" t="s">
        <v>9</v>
      </c>
      <c r="B15" s="45">
        <f t="shared" si="0"/>
        <v>2838.7</v>
      </c>
      <c r="C15" s="46">
        <v>831.7</v>
      </c>
      <c r="D15" s="46">
        <v>939</v>
      </c>
      <c r="E15" s="46">
        <v>1027</v>
      </c>
      <c r="F15" s="47">
        <v>0</v>
      </c>
      <c r="G15" s="46">
        <v>0</v>
      </c>
      <c r="H15" s="46">
        <v>0</v>
      </c>
      <c r="I15" s="48">
        <v>41</v>
      </c>
    </row>
    <row r="16" spans="1:32" ht="20.25" customHeight="1">
      <c r="A16" s="44" t="s">
        <v>10</v>
      </c>
      <c r="B16" s="45">
        <f t="shared" si="0"/>
        <v>732</v>
      </c>
      <c r="C16" s="46">
        <v>3</v>
      </c>
      <c r="D16" s="46">
        <v>0</v>
      </c>
      <c r="E16" s="46">
        <v>374</v>
      </c>
      <c r="F16" s="47">
        <v>0</v>
      </c>
      <c r="G16" s="46">
        <v>0</v>
      </c>
      <c r="H16" s="46">
        <v>350</v>
      </c>
      <c r="I16" s="48">
        <v>5</v>
      </c>
    </row>
    <row r="17" spans="1:9" ht="20.25" customHeight="1">
      <c r="A17" s="44" t="s">
        <v>11</v>
      </c>
      <c r="B17" s="45">
        <f t="shared" si="0"/>
        <v>0</v>
      </c>
      <c r="C17" s="46">
        <v>0</v>
      </c>
      <c r="D17" s="46">
        <v>0</v>
      </c>
      <c r="E17" s="46">
        <v>0</v>
      </c>
      <c r="F17" s="47">
        <v>0</v>
      </c>
      <c r="G17" s="46">
        <v>0</v>
      </c>
      <c r="H17" s="46">
        <v>0</v>
      </c>
      <c r="I17" s="48">
        <v>0</v>
      </c>
    </row>
    <row r="18" spans="1:9" ht="20.25" customHeight="1">
      <c r="A18" s="44" t="s">
        <v>12</v>
      </c>
      <c r="B18" s="45">
        <f t="shared" si="0"/>
        <v>3236</v>
      </c>
      <c r="C18" s="46">
        <v>344</v>
      </c>
      <c r="D18" s="46">
        <v>380</v>
      </c>
      <c r="E18" s="46">
        <v>1045</v>
      </c>
      <c r="F18" s="47">
        <v>0</v>
      </c>
      <c r="G18" s="46">
        <v>21</v>
      </c>
      <c r="H18" s="46">
        <v>1440</v>
      </c>
      <c r="I18" s="48">
        <v>6</v>
      </c>
    </row>
    <row r="19" spans="1:9" ht="20.25" customHeight="1">
      <c r="A19" s="44" t="s">
        <v>13</v>
      </c>
      <c r="B19" s="45">
        <f t="shared" si="0"/>
        <v>4019</v>
      </c>
      <c r="C19" s="46">
        <v>115</v>
      </c>
      <c r="D19" s="46">
        <v>0</v>
      </c>
      <c r="E19" s="46">
        <v>3683</v>
      </c>
      <c r="F19" s="47">
        <v>0</v>
      </c>
      <c r="G19" s="46">
        <v>218</v>
      </c>
      <c r="H19" s="46">
        <v>0</v>
      </c>
      <c r="I19" s="48">
        <v>3</v>
      </c>
    </row>
    <row r="20" spans="1:9" ht="20.25" customHeight="1">
      <c r="A20" s="44" t="s">
        <v>14</v>
      </c>
      <c r="B20" s="45">
        <f t="shared" si="0"/>
        <v>939</v>
      </c>
      <c r="C20" s="46">
        <v>68</v>
      </c>
      <c r="D20" s="46">
        <v>142</v>
      </c>
      <c r="E20" s="46">
        <v>579</v>
      </c>
      <c r="F20" s="47">
        <v>0</v>
      </c>
      <c r="G20" s="46">
        <v>150</v>
      </c>
      <c r="H20" s="46">
        <v>0</v>
      </c>
      <c r="I20" s="48">
        <v>0</v>
      </c>
    </row>
    <row r="21" spans="1:9" ht="20.25" customHeight="1" thickBot="1">
      <c r="A21" s="49" t="s">
        <v>15</v>
      </c>
      <c r="B21" s="50">
        <f t="shared" si="0"/>
        <v>0</v>
      </c>
      <c r="C21" s="51">
        <v>0</v>
      </c>
      <c r="D21" s="51">
        <v>0</v>
      </c>
      <c r="E21" s="51">
        <v>0</v>
      </c>
      <c r="F21" s="52">
        <v>0</v>
      </c>
      <c r="G21" s="51">
        <v>0</v>
      </c>
      <c r="H21" s="51">
        <v>0</v>
      </c>
      <c r="I21" s="53">
        <v>0</v>
      </c>
    </row>
    <row r="22" spans="1:9" ht="20.25" customHeight="1" thickTop="1" thickBot="1">
      <c r="A22" s="54" t="s">
        <v>16</v>
      </c>
      <c r="B22" s="55">
        <f t="shared" si="0"/>
        <v>20367.239999999998</v>
      </c>
      <c r="C22" s="56">
        <f>SUM(C5:C21)</f>
        <v>3332.98</v>
      </c>
      <c r="D22" s="56">
        <f t="shared" ref="D22:I22" si="1">SUM(D5:D21)</f>
        <v>2878.8</v>
      </c>
      <c r="E22" s="56">
        <f t="shared" si="1"/>
        <v>11780</v>
      </c>
      <c r="F22" s="57">
        <f t="shared" si="1"/>
        <v>5</v>
      </c>
      <c r="G22" s="56">
        <f t="shared" si="1"/>
        <v>454.7</v>
      </c>
      <c r="H22" s="56">
        <f t="shared" si="1"/>
        <v>1790</v>
      </c>
      <c r="I22" s="58">
        <f t="shared" si="1"/>
        <v>125.76</v>
      </c>
    </row>
  </sheetData>
  <mergeCells count="4">
    <mergeCell ref="A3:A4"/>
    <mergeCell ref="A2:I2"/>
    <mergeCell ref="A1:AF1"/>
    <mergeCell ref="B3:I3"/>
  </mergeCells>
  <phoneticPr fontId="2" type="noConversion"/>
  <pageMargins left="0.70866141732283472" right="0.70866141732283472" top="0.51181102362204722" bottom="0.47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A2" sqref="A2"/>
    </sheetView>
  </sheetViews>
  <sheetFormatPr defaultRowHeight="16.5"/>
  <cols>
    <col min="1" max="1" width="8" customWidth="1"/>
    <col min="2" max="6" width="10.375" style="3" customWidth="1"/>
    <col min="7" max="7" width="38.25" style="3" customWidth="1"/>
    <col min="9" max="9" width="33.875" customWidth="1"/>
  </cols>
  <sheetData>
    <row r="1" spans="1:9" ht="31.5" customHeight="1">
      <c r="A1" s="196" t="s">
        <v>291</v>
      </c>
      <c r="B1" s="196"/>
      <c r="C1" s="196"/>
      <c r="D1" s="196"/>
      <c r="E1" s="196"/>
      <c r="F1" s="196"/>
      <c r="G1" s="196"/>
    </row>
    <row r="2" spans="1:9" ht="31.5" customHeight="1" thickBot="1"/>
    <row r="3" spans="1:9" ht="31.5" customHeight="1">
      <c r="A3" s="168" t="s">
        <v>272</v>
      </c>
      <c r="B3" s="173" t="s">
        <v>271</v>
      </c>
      <c r="C3" s="164"/>
      <c r="D3" s="164"/>
      <c r="E3" s="164"/>
      <c r="F3" s="164"/>
      <c r="G3" s="174"/>
      <c r="H3" s="170" t="s">
        <v>273</v>
      </c>
      <c r="I3" s="162"/>
    </row>
    <row r="4" spans="1:9" ht="17.25" customHeight="1">
      <c r="A4" s="148"/>
      <c r="B4" s="175" t="s">
        <v>274</v>
      </c>
      <c r="C4" s="161" t="s">
        <v>132</v>
      </c>
      <c r="D4" s="161"/>
      <c r="E4" s="161"/>
      <c r="F4" s="161"/>
      <c r="G4" s="163" t="s">
        <v>275</v>
      </c>
      <c r="H4" s="171" t="s">
        <v>290</v>
      </c>
      <c r="I4" s="163" t="s">
        <v>276</v>
      </c>
    </row>
    <row r="5" spans="1:9">
      <c r="A5" s="148"/>
      <c r="B5" s="175"/>
      <c r="C5" s="161" t="s">
        <v>20</v>
      </c>
      <c r="D5" s="161"/>
      <c r="E5" s="161" t="s">
        <v>24</v>
      </c>
      <c r="F5" s="161"/>
      <c r="G5" s="163"/>
      <c r="H5" s="171"/>
      <c r="I5" s="163"/>
    </row>
    <row r="6" spans="1:9" ht="17.25" customHeight="1" thickBot="1">
      <c r="A6" s="148"/>
      <c r="B6" s="177"/>
      <c r="C6" s="178" t="s">
        <v>18</v>
      </c>
      <c r="D6" s="178" t="s">
        <v>85</v>
      </c>
      <c r="E6" s="178" t="s">
        <v>18</v>
      </c>
      <c r="F6" s="178" t="s">
        <v>85</v>
      </c>
      <c r="G6" s="179"/>
      <c r="H6" s="180"/>
      <c r="I6" s="179"/>
    </row>
    <row r="7" spans="1:9" ht="24" customHeight="1" thickTop="1">
      <c r="A7" s="186" t="s">
        <v>0</v>
      </c>
      <c r="B7" s="187">
        <v>43</v>
      </c>
      <c r="C7" s="188">
        <v>7</v>
      </c>
      <c r="D7" s="188">
        <v>750.5</v>
      </c>
      <c r="E7" s="188">
        <v>36</v>
      </c>
      <c r="F7" s="188">
        <v>697.67</v>
      </c>
      <c r="G7" s="189" t="s">
        <v>277</v>
      </c>
      <c r="H7" s="190">
        <v>5</v>
      </c>
      <c r="I7" s="189" t="s">
        <v>278</v>
      </c>
    </row>
    <row r="8" spans="1:9" ht="24" customHeight="1">
      <c r="A8" s="169" t="s">
        <v>1</v>
      </c>
      <c r="B8" s="176">
        <v>18</v>
      </c>
      <c r="C8" s="165">
        <v>0</v>
      </c>
      <c r="D8" s="165">
        <v>0</v>
      </c>
      <c r="E8" s="165">
        <v>18</v>
      </c>
      <c r="F8" s="165">
        <v>158.4</v>
      </c>
      <c r="G8" s="99" t="s">
        <v>279</v>
      </c>
      <c r="H8" s="172">
        <v>3</v>
      </c>
      <c r="I8" s="99" t="s">
        <v>280</v>
      </c>
    </row>
    <row r="9" spans="1:9" ht="24" customHeight="1">
      <c r="A9" s="169" t="s">
        <v>2</v>
      </c>
      <c r="B9" s="176">
        <v>14</v>
      </c>
      <c r="C9" s="165">
        <v>4</v>
      </c>
      <c r="D9" s="165">
        <v>239.9</v>
      </c>
      <c r="E9" s="165">
        <v>10</v>
      </c>
      <c r="F9" s="165">
        <v>55</v>
      </c>
      <c r="G9" s="99" t="s">
        <v>279</v>
      </c>
      <c r="H9" s="172">
        <v>0</v>
      </c>
      <c r="I9" s="99"/>
    </row>
    <row r="10" spans="1:9" ht="24" customHeight="1">
      <c r="A10" s="169" t="s">
        <v>3</v>
      </c>
      <c r="B10" s="176">
        <v>22</v>
      </c>
      <c r="C10" s="165">
        <v>5</v>
      </c>
      <c r="D10" s="165">
        <v>641</v>
      </c>
      <c r="E10" s="165">
        <v>17</v>
      </c>
      <c r="F10" s="165">
        <v>629</v>
      </c>
      <c r="G10" s="99" t="s">
        <v>277</v>
      </c>
      <c r="H10" s="172">
        <v>0</v>
      </c>
      <c r="I10" s="99"/>
    </row>
    <row r="11" spans="1:9" ht="24" customHeight="1">
      <c r="A11" s="169" t="s">
        <v>4</v>
      </c>
      <c r="B11" s="176">
        <v>9</v>
      </c>
      <c r="C11" s="165">
        <v>0</v>
      </c>
      <c r="D11" s="165">
        <v>0</v>
      </c>
      <c r="E11" s="165">
        <v>9</v>
      </c>
      <c r="F11" s="165">
        <v>321</v>
      </c>
      <c r="G11" s="99" t="s">
        <v>281</v>
      </c>
      <c r="H11" s="172">
        <v>3</v>
      </c>
      <c r="I11" s="99" t="s">
        <v>282</v>
      </c>
    </row>
    <row r="12" spans="1:9" ht="24" customHeight="1">
      <c r="A12" s="169" t="s">
        <v>5</v>
      </c>
      <c r="B12" s="176">
        <v>26</v>
      </c>
      <c r="C12" s="165">
        <v>14</v>
      </c>
      <c r="D12" s="165">
        <v>1083</v>
      </c>
      <c r="E12" s="165">
        <v>12</v>
      </c>
      <c r="F12" s="165">
        <v>399</v>
      </c>
      <c r="G12" s="99" t="s">
        <v>283</v>
      </c>
      <c r="H12" s="172">
        <v>0</v>
      </c>
      <c r="I12" s="99"/>
    </row>
    <row r="13" spans="1:9" ht="24" customHeight="1">
      <c r="A13" s="169" t="s">
        <v>6</v>
      </c>
      <c r="B13" s="176">
        <v>7</v>
      </c>
      <c r="C13" s="165">
        <v>1</v>
      </c>
      <c r="D13" s="165">
        <v>98</v>
      </c>
      <c r="E13" s="165">
        <v>6</v>
      </c>
      <c r="F13" s="165">
        <v>204</v>
      </c>
      <c r="G13" s="99" t="s">
        <v>277</v>
      </c>
      <c r="H13" s="172">
        <v>1</v>
      </c>
      <c r="I13" s="99" t="s">
        <v>284</v>
      </c>
    </row>
    <row r="14" spans="1:9" ht="24" customHeight="1">
      <c r="A14" s="169" t="s">
        <v>25</v>
      </c>
      <c r="B14" s="176">
        <v>2</v>
      </c>
      <c r="C14" s="165">
        <v>0</v>
      </c>
      <c r="D14" s="165">
        <v>0</v>
      </c>
      <c r="E14" s="165">
        <v>2</v>
      </c>
      <c r="F14" s="165">
        <v>0</v>
      </c>
      <c r="G14" s="99" t="s">
        <v>285</v>
      </c>
      <c r="H14" s="172">
        <v>1</v>
      </c>
      <c r="I14" s="99" t="s">
        <v>286</v>
      </c>
    </row>
    <row r="15" spans="1:9" ht="24" customHeight="1">
      <c r="A15" s="169" t="s">
        <v>7</v>
      </c>
      <c r="B15" s="176">
        <v>73</v>
      </c>
      <c r="C15" s="165">
        <v>8</v>
      </c>
      <c r="D15" s="165">
        <v>381.9</v>
      </c>
      <c r="E15" s="165">
        <v>65</v>
      </c>
      <c r="F15" s="166">
        <v>4483.8500000000004</v>
      </c>
      <c r="G15" s="99" t="s">
        <v>277</v>
      </c>
      <c r="H15" s="172">
        <v>11</v>
      </c>
      <c r="I15" s="99" t="s">
        <v>278</v>
      </c>
    </row>
    <row r="16" spans="1:9" ht="24" customHeight="1">
      <c r="A16" s="169" t="s">
        <v>8</v>
      </c>
      <c r="B16" s="176">
        <v>11</v>
      </c>
      <c r="C16" s="165">
        <v>3</v>
      </c>
      <c r="D16" s="165">
        <v>150</v>
      </c>
      <c r="E16" s="165">
        <v>8</v>
      </c>
      <c r="F16" s="165">
        <v>68.3</v>
      </c>
      <c r="G16" s="99" t="s">
        <v>277</v>
      </c>
      <c r="H16" s="172">
        <v>0</v>
      </c>
      <c r="I16" s="99"/>
    </row>
    <row r="17" spans="1:9" ht="24" customHeight="1">
      <c r="A17" s="169" t="s">
        <v>9</v>
      </c>
      <c r="B17" s="176">
        <v>6</v>
      </c>
      <c r="C17" s="165">
        <v>1</v>
      </c>
      <c r="D17" s="165">
        <v>330</v>
      </c>
      <c r="E17" s="165">
        <v>5</v>
      </c>
      <c r="F17" s="165">
        <v>0.54</v>
      </c>
      <c r="G17" s="99" t="s">
        <v>279</v>
      </c>
      <c r="H17" s="172">
        <v>3</v>
      </c>
      <c r="I17" s="99" t="s">
        <v>286</v>
      </c>
    </row>
    <row r="18" spans="1:9" ht="24" customHeight="1">
      <c r="A18" s="169" t="s">
        <v>10</v>
      </c>
      <c r="B18" s="176">
        <v>15</v>
      </c>
      <c r="C18" s="165">
        <v>3</v>
      </c>
      <c r="D18" s="167">
        <v>192.2</v>
      </c>
      <c r="E18" s="165">
        <v>12</v>
      </c>
      <c r="F18" s="165">
        <v>193.5</v>
      </c>
      <c r="G18" s="99" t="s">
        <v>279</v>
      </c>
      <c r="H18" s="172">
        <v>3</v>
      </c>
      <c r="I18" s="99" t="s">
        <v>287</v>
      </c>
    </row>
    <row r="19" spans="1:9" ht="24" customHeight="1">
      <c r="A19" s="169" t="s">
        <v>11</v>
      </c>
      <c r="B19" s="176">
        <v>15</v>
      </c>
      <c r="C19" s="165">
        <v>5</v>
      </c>
      <c r="D19" s="165">
        <v>277</v>
      </c>
      <c r="E19" s="165">
        <v>10</v>
      </c>
      <c r="F19" s="165">
        <v>311</v>
      </c>
      <c r="G19" s="99" t="s">
        <v>288</v>
      </c>
      <c r="H19" s="172">
        <v>0</v>
      </c>
      <c r="I19" s="99"/>
    </row>
    <row r="20" spans="1:9" ht="24" customHeight="1">
      <c r="A20" s="169" t="s">
        <v>12</v>
      </c>
      <c r="B20" s="176">
        <v>12</v>
      </c>
      <c r="C20" s="165">
        <v>4</v>
      </c>
      <c r="D20" s="165">
        <v>126</v>
      </c>
      <c r="E20" s="165">
        <v>8</v>
      </c>
      <c r="F20" s="165">
        <v>244.8</v>
      </c>
      <c r="G20" s="99" t="s">
        <v>279</v>
      </c>
      <c r="H20" s="172">
        <v>0</v>
      </c>
      <c r="I20" s="99"/>
    </row>
    <row r="21" spans="1:9" ht="24" customHeight="1">
      <c r="A21" s="169" t="s">
        <v>13</v>
      </c>
      <c r="B21" s="176">
        <v>15</v>
      </c>
      <c r="C21" s="165">
        <v>5</v>
      </c>
      <c r="D21" s="165">
        <v>140</v>
      </c>
      <c r="E21" s="165">
        <v>10</v>
      </c>
      <c r="F21" s="165">
        <v>157</v>
      </c>
      <c r="G21" s="99" t="s">
        <v>277</v>
      </c>
      <c r="H21" s="172">
        <v>1</v>
      </c>
      <c r="I21" s="99" t="s">
        <v>289</v>
      </c>
    </row>
    <row r="22" spans="1:9" ht="24" customHeight="1">
      <c r="A22" s="169" t="s">
        <v>14</v>
      </c>
      <c r="B22" s="176">
        <v>25</v>
      </c>
      <c r="C22" s="165">
        <v>2</v>
      </c>
      <c r="D22" s="165">
        <v>34</v>
      </c>
      <c r="E22" s="165">
        <v>23</v>
      </c>
      <c r="F22" s="165">
        <v>149.5</v>
      </c>
      <c r="G22" s="99" t="s">
        <v>279</v>
      </c>
      <c r="H22" s="172">
        <v>7</v>
      </c>
      <c r="I22" s="99" t="s">
        <v>278</v>
      </c>
    </row>
    <row r="23" spans="1:9" ht="24" customHeight="1" thickBot="1">
      <c r="A23" s="191" t="s">
        <v>15</v>
      </c>
      <c r="B23" s="192">
        <v>0</v>
      </c>
      <c r="C23" s="193">
        <v>0</v>
      </c>
      <c r="D23" s="193">
        <v>0</v>
      </c>
      <c r="E23" s="193">
        <v>0</v>
      </c>
      <c r="F23" s="193">
        <v>0</v>
      </c>
      <c r="G23" s="194"/>
      <c r="H23" s="195">
        <v>0</v>
      </c>
      <c r="I23" s="194"/>
    </row>
    <row r="24" spans="1:9" ht="24" customHeight="1" thickTop="1" thickBot="1">
      <c r="A24" s="181" t="s">
        <v>16</v>
      </c>
      <c r="B24" s="182">
        <f t="shared" ref="B24:H24" si="0">SUM(B7:B23)</f>
        <v>313</v>
      </c>
      <c r="C24" s="183">
        <f t="shared" si="0"/>
        <v>62</v>
      </c>
      <c r="D24" s="183">
        <f t="shared" si="0"/>
        <v>4443.5</v>
      </c>
      <c r="E24" s="183">
        <f t="shared" si="0"/>
        <v>251</v>
      </c>
      <c r="F24" s="183">
        <f t="shared" si="0"/>
        <v>8072.56</v>
      </c>
      <c r="G24" s="184"/>
      <c r="H24" s="185">
        <f t="shared" si="0"/>
        <v>38</v>
      </c>
      <c r="I24" s="184"/>
    </row>
    <row r="25" spans="1:9">
      <c r="F25" s="12" t="s">
        <v>158</v>
      </c>
      <c r="G25" s="12"/>
    </row>
  </sheetData>
  <mergeCells count="11">
    <mergeCell ref="G4:G6"/>
    <mergeCell ref="B3:G3"/>
    <mergeCell ref="H3:I3"/>
    <mergeCell ref="H4:H6"/>
    <mergeCell ref="I4:I6"/>
    <mergeCell ref="B4:B6"/>
    <mergeCell ref="A1:G1"/>
    <mergeCell ref="C4:F4"/>
    <mergeCell ref="C5:D5"/>
    <mergeCell ref="E5:F5"/>
    <mergeCell ref="A3:A6"/>
  </mergeCells>
  <phoneticPr fontId="2" type="noConversion"/>
  <pageMargins left="0.70866141732283472" right="0.70866141732283472" top="0.39370078740157483" bottom="0.41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9"/>
  <sheetViews>
    <sheetView workbookViewId="0">
      <selection activeCell="A2" sqref="A2"/>
    </sheetView>
  </sheetViews>
  <sheetFormatPr defaultRowHeight="16.5"/>
  <cols>
    <col min="1" max="1" width="7.25" customWidth="1"/>
    <col min="2" max="2" width="12.75" style="3" bestFit="1" customWidth="1"/>
    <col min="3" max="3" width="31.875" style="78" customWidth="1"/>
    <col min="4" max="4" width="25" customWidth="1"/>
    <col min="5" max="5" width="29.125" customWidth="1"/>
  </cols>
  <sheetData>
    <row r="1" spans="1:5" ht="26.25">
      <c r="A1" s="197" t="s">
        <v>293</v>
      </c>
      <c r="B1" s="197"/>
      <c r="C1" s="197"/>
    </row>
    <row r="2" spans="1:5" ht="27" thickBot="1">
      <c r="A2" s="20"/>
      <c r="B2" s="20"/>
      <c r="C2" s="20"/>
    </row>
    <row r="3" spans="1:5" ht="17.25" thickBot="1">
      <c r="A3" s="2" t="s">
        <v>168</v>
      </c>
      <c r="B3" s="159" t="s">
        <v>27</v>
      </c>
      <c r="C3" s="159" t="s">
        <v>169</v>
      </c>
      <c r="D3" s="90" t="s">
        <v>170</v>
      </c>
      <c r="E3" s="91" t="s">
        <v>171</v>
      </c>
    </row>
    <row r="4" spans="1:5" ht="33.75" thickTop="1">
      <c r="A4" s="226" t="s">
        <v>0</v>
      </c>
      <c r="B4" s="227" t="s">
        <v>28</v>
      </c>
      <c r="C4" s="228" t="s">
        <v>172</v>
      </c>
      <c r="D4" s="229"/>
      <c r="E4" s="230"/>
    </row>
    <row r="5" spans="1:5">
      <c r="A5" s="141"/>
      <c r="B5" s="95" t="s">
        <v>173</v>
      </c>
      <c r="C5" s="96" t="s">
        <v>174</v>
      </c>
      <c r="D5" s="82"/>
      <c r="E5" s="81"/>
    </row>
    <row r="6" spans="1:5">
      <c r="A6" s="141"/>
      <c r="B6" s="93" t="s">
        <v>86</v>
      </c>
      <c r="C6" s="97"/>
      <c r="D6" s="98"/>
      <c r="E6" s="99" t="s">
        <v>175</v>
      </c>
    </row>
    <row r="7" spans="1:5">
      <c r="A7" s="142"/>
      <c r="B7" s="100"/>
      <c r="C7" s="101">
        <v>3</v>
      </c>
      <c r="D7" s="101">
        <v>0</v>
      </c>
      <c r="E7" s="102">
        <v>1</v>
      </c>
    </row>
    <row r="8" spans="1:5">
      <c r="A8" s="140" t="s">
        <v>1</v>
      </c>
      <c r="B8" s="103" t="s">
        <v>176</v>
      </c>
      <c r="C8" s="104" t="s">
        <v>177</v>
      </c>
      <c r="D8" s="82"/>
      <c r="E8" s="81"/>
    </row>
    <row r="9" spans="1:5">
      <c r="A9" s="141"/>
      <c r="B9" s="97" t="s">
        <v>29</v>
      </c>
      <c r="C9" s="94" t="s">
        <v>178</v>
      </c>
      <c r="D9" s="82"/>
      <c r="E9" s="81"/>
    </row>
    <row r="10" spans="1:5">
      <c r="A10" s="143"/>
      <c r="B10" s="105"/>
      <c r="C10" s="106">
        <v>2</v>
      </c>
      <c r="D10" s="106">
        <v>0</v>
      </c>
      <c r="E10" s="102">
        <v>0</v>
      </c>
    </row>
    <row r="11" spans="1:5">
      <c r="A11" s="144" t="s">
        <v>2</v>
      </c>
      <c r="B11" s="97" t="s">
        <v>30</v>
      </c>
      <c r="C11" s="94" t="s">
        <v>31</v>
      </c>
      <c r="D11" s="82"/>
      <c r="E11" s="81"/>
    </row>
    <row r="12" spans="1:5">
      <c r="A12" s="141"/>
      <c r="B12" s="97" t="s">
        <v>179</v>
      </c>
      <c r="C12" s="94"/>
      <c r="D12" s="94" t="s">
        <v>133</v>
      </c>
      <c r="E12" s="81"/>
    </row>
    <row r="13" spans="1:5">
      <c r="A13" s="143"/>
      <c r="B13" s="107"/>
      <c r="C13" s="108">
        <v>1</v>
      </c>
      <c r="D13" s="108">
        <v>1</v>
      </c>
      <c r="E13" s="102">
        <v>0</v>
      </c>
    </row>
    <row r="14" spans="1:5">
      <c r="A14" s="145" t="s">
        <v>3</v>
      </c>
      <c r="B14" s="109" t="s">
        <v>32</v>
      </c>
      <c r="C14" s="110" t="s">
        <v>180</v>
      </c>
      <c r="D14" s="82"/>
      <c r="E14" s="81"/>
    </row>
    <row r="15" spans="1:5" ht="33">
      <c r="A15" s="62"/>
      <c r="B15" s="111" t="s">
        <v>33</v>
      </c>
      <c r="C15" s="93" t="s">
        <v>181</v>
      </c>
      <c r="D15" s="82"/>
      <c r="E15" s="81"/>
    </row>
    <row r="16" spans="1:5">
      <c r="A16" s="62"/>
      <c r="B16" s="111" t="s">
        <v>182</v>
      </c>
      <c r="C16" s="112"/>
      <c r="D16" s="94" t="s">
        <v>183</v>
      </c>
      <c r="E16" s="81"/>
    </row>
    <row r="17" spans="1:5">
      <c r="A17" s="146"/>
      <c r="B17" s="113"/>
      <c r="C17" s="114">
        <v>4</v>
      </c>
      <c r="D17" s="114">
        <v>1</v>
      </c>
      <c r="E17" s="102">
        <v>0</v>
      </c>
    </row>
    <row r="18" spans="1:5">
      <c r="A18" s="145" t="s">
        <v>4</v>
      </c>
      <c r="B18" s="111" t="s">
        <v>184</v>
      </c>
      <c r="C18" s="93" t="s">
        <v>185</v>
      </c>
      <c r="D18" s="82"/>
      <c r="E18" s="81"/>
    </row>
    <row r="19" spans="1:5">
      <c r="A19" s="146"/>
      <c r="B19" s="115"/>
      <c r="C19" s="116">
        <v>1</v>
      </c>
      <c r="D19" s="114">
        <v>0</v>
      </c>
      <c r="E19" s="102">
        <v>0</v>
      </c>
    </row>
    <row r="20" spans="1:5">
      <c r="A20" s="147" t="s">
        <v>5</v>
      </c>
      <c r="B20" s="97" t="s">
        <v>34</v>
      </c>
      <c r="C20" s="97" t="s">
        <v>35</v>
      </c>
      <c r="D20" s="83"/>
      <c r="E20" s="84"/>
    </row>
    <row r="21" spans="1:5">
      <c r="A21" s="148"/>
      <c r="B21" s="97" t="s">
        <v>186</v>
      </c>
      <c r="C21" s="97"/>
      <c r="D21" s="83"/>
      <c r="E21" s="117" t="s">
        <v>187</v>
      </c>
    </row>
    <row r="22" spans="1:5">
      <c r="A22" s="146"/>
      <c r="B22" s="118"/>
      <c r="C22" s="119">
        <v>1</v>
      </c>
      <c r="D22" s="119">
        <v>0</v>
      </c>
      <c r="E22" s="120">
        <v>1</v>
      </c>
    </row>
    <row r="23" spans="1:5">
      <c r="A23" s="145" t="s">
        <v>6</v>
      </c>
      <c r="B23" s="121" t="s">
        <v>36</v>
      </c>
      <c r="C23" s="122" t="s">
        <v>37</v>
      </c>
      <c r="D23" s="82"/>
      <c r="E23" s="81"/>
    </row>
    <row r="24" spans="1:5" ht="33">
      <c r="A24" s="62"/>
      <c r="B24" s="109" t="s">
        <v>188</v>
      </c>
      <c r="C24" s="110"/>
      <c r="D24" s="94" t="s">
        <v>189</v>
      </c>
      <c r="E24" s="81"/>
    </row>
    <row r="25" spans="1:5">
      <c r="A25" s="146"/>
      <c r="B25" s="123"/>
      <c r="C25" s="124">
        <v>1</v>
      </c>
      <c r="D25" s="124">
        <v>1</v>
      </c>
      <c r="E25" s="102">
        <v>0</v>
      </c>
    </row>
    <row r="26" spans="1:5">
      <c r="A26" s="149" t="s">
        <v>25</v>
      </c>
      <c r="B26" s="123" t="s">
        <v>190</v>
      </c>
      <c r="C26" s="124">
        <v>0</v>
      </c>
      <c r="D26" s="124">
        <v>0</v>
      </c>
      <c r="E26" s="120">
        <v>0</v>
      </c>
    </row>
    <row r="27" spans="1:5">
      <c r="A27" s="145" t="s">
        <v>7</v>
      </c>
      <c r="B27" s="111" t="s">
        <v>94</v>
      </c>
      <c r="C27" s="93" t="s">
        <v>144</v>
      </c>
      <c r="D27" s="82"/>
      <c r="E27" s="81"/>
    </row>
    <row r="28" spans="1:5" ht="33">
      <c r="A28" s="62"/>
      <c r="B28" s="111" t="s">
        <v>95</v>
      </c>
      <c r="C28" s="93" t="s">
        <v>191</v>
      </c>
      <c r="D28" s="94" t="s">
        <v>192</v>
      </c>
      <c r="E28" s="81"/>
    </row>
    <row r="29" spans="1:5" ht="33">
      <c r="A29" s="62"/>
      <c r="B29" s="111" t="s">
        <v>96</v>
      </c>
      <c r="C29" s="93" t="s">
        <v>193</v>
      </c>
      <c r="D29" s="82"/>
      <c r="E29" s="81"/>
    </row>
    <row r="30" spans="1:5" ht="33">
      <c r="A30" s="62"/>
      <c r="B30" s="111" t="s">
        <v>38</v>
      </c>
      <c r="C30" s="93" t="s">
        <v>194</v>
      </c>
      <c r="D30" s="82"/>
      <c r="E30" s="81"/>
    </row>
    <row r="31" spans="1:5">
      <c r="A31" s="62"/>
      <c r="B31" s="111" t="s">
        <v>97</v>
      </c>
      <c r="C31" s="93" t="s">
        <v>145</v>
      </c>
      <c r="D31" s="82"/>
      <c r="E31" s="81"/>
    </row>
    <row r="32" spans="1:5">
      <c r="A32" s="62"/>
      <c r="B32" s="125" t="s">
        <v>39</v>
      </c>
      <c r="C32" s="96" t="s">
        <v>195</v>
      </c>
      <c r="D32" s="82"/>
      <c r="E32" s="81"/>
    </row>
    <row r="33" spans="1:5">
      <c r="A33" s="62"/>
      <c r="B33" s="111" t="s">
        <v>134</v>
      </c>
      <c r="C33" s="93" t="s">
        <v>135</v>
      </c>
      <c r="D33" s="82"/>
      <c r="E33" s="81"/>
    </row>
    <row r="34" spans="1:5" ht="33">
      <c r="A34" s="62"/>
      <c r="B34" s="111" t="s">
        <v>40</v>
      </c>
      <c r="C34" s="93" t="s">
        <v>196</v>
      </c>
      <c r="D34" s="94" t="s">
        <v>197</v>
      </c>
      <c r="E34" s="81"/>
    </row>
    <row r="35" spans="1:5" ht="33">
      <c r="A35" s="62"/>
      <c r="B35" s="111" t="s">
        <v>41</v>
      </c>
      <c r="C35" s="93" t="s">
        <v>198</v>
      </c>
      <c r="D35" s="82"/>
      <c r="E35" s="81"/>
    </row>
    <row r="36" spans="1:5">
      <c r="A36" s="62"/>
      <c r="B36" s="111" t="s">
        <v>42</v>
      </c>
      <c r="C36" s="93" t="s">
        <v>43</v>
      </c>
      <c r="D36" s="82"/>
      <c r="E36" s="81"/>
    </row>
    <row r="37" spans="1:5">
      <c r="A37" s="62"/>
      <c r="B37" s="111" t="s">
        <v>44</v>
      </c>
      <c r="C37" s="93" t="s">
        <v>45</v>
      </c>
      <c r="D37" s="82"/>
      <c r="E37" s="81"/>
    </row>
    <row r="38" spans="1:5" ht="33">
      <c r="A38" s="62"/>
      <c r="B38" s="111" t="s">
        <v>46</v>
      </c>
      <c r="C38" s="93" t="s">
        <v>199</v>
      </c>
      <c r="D38" s="82"/>
      <c r="E38" s="81"/>
    </row>
    <row r="39" spans="1:5">
      <c r="A39" s="62"/>
      <c r="B39" s="111" t="s">
        <v>47</v>
      </c>
      <c r="C39" s="93" t="s">
        <v>200</v>
      </c>
      <c r="D39" s="82"/>
      <c r="E39" s="81"/>
    </row>
    <row r="40" spans="1:5">
      <c r="A40" s="62"/>
      <c r="B40" s="111" t="s">
        <v>48</v>
      </c>
      <c r="C40" s="93" t="s">
        <v>201</v>
      </c>
      <c r="D40" s="82"/>
      <c r="E40" s="81"/>
    </row>
    <row r="41" spans="1:5" ht="33">
      <c r="A41" s="62"/>
      <c r="B41" s="111" t="s">
        <v>49</v>
      </c>
      <c r="C41" s="93" t="s">
        <v>202</v>
      </c>
      <c r="D41" s="82"/>
      <c r="E41" s="99" t="s">
        <v>203</v>
      </c>
    </row>
    <row r="42" spans="1:5">
      <c r="A42" s="62"/>
      <c r="B42" s="111" t="s">
        <v>50</v>
      </c>
      <c r="C42" s="93" t="s">
        <v>204</v>
      </c>
      <c r="D42" s="82"/>
      <c r="E42" s="81"/>
    </row>
    <row r="43" spans="1:5">
      <c r="A43" s="62"/>
      <c r="B43" s="109" t="s">
        <v>205</v>
      </c>
      <c r="C43" s="110"/>
      <c r="D43" s="94" t="s">
        <v>206</v>
      </c>
      <c r="E43" s="81"/>
    </row>
    <row r="44" spans="1:5">
      <c r="A44" s="146"/>
      <c r="B44" s="123"/>
      <c r="C44" s="124">
        <v>32</v>
      </c>
      <c r="D44" s="124">
        <v>3</v>
      </c>
      <c r="E44" s="102">
        <v>2</v>
      </c>
    </row>
    <row r="45" spans="1:5">
      <c r="A45" s="145" t="s">
        <v>8</v>
      </c>
      <c r="B45" s="111" t="s">
        <v>51</v>
      </c>
      <c r="C45" s="93" t="s">
        <v>207</v>
      </c>
      <c r="D45" s="82"/>
      <c r="E45" s="81"/>
    </row>
    <row r="46" spans="1:5">
      <c r="A46" s="62"/>
      <c r="B46" s="111" t="s">
        <v>88</v>
      </c>
      <c r="C46" s="93" t="s">
        <v>146</v>
      </c>
      <c r="D46" s="82"/>
      <c r="E46" s="99" t="s">
        <v>208</v>
      </c>
    </row>
    <row r="47" spans="1:5" ht="33">
      <c r="A47" s="62"/>
      <c r="B47" s="111" t="s">
        <v>52</v>
      </c>
      <c r="C47" s="96" t="s">
        <v>209</v>
      </c>
      <c r="D47" s="126" t="s">
        <v>210</v>
      </c>
      <c r="E47" s="81"/>
    </row>
    <row r="48" spans="1:5">
      <c r="A48" s="62"/>
      <c r="B48" s="93" t="s">
        <v>211</v>
      </c>
      <c r="C48" s="97"/>
      <c r="D48" s="83"/>
      <c r="E48" s="99" t="s">
        <v>212</v>
      </c>
    </row>
    <row r="49" spans="1:5">
      <c r="A49" s="146"/>
      <c r="B49" s="113"/>
      <c r="C49" s="124">
        <v>6</v>
      </c>
      <c r="D49" s="124">
        <v>1</v>
      </c>
      <c r="E49" s="102">
        <v>2</v>
      </c>
    </row>
    <row r="50" spans="1:5" s="7" customFormat="1">
      <c r="A50" s="145" t="s">
        <v>9</v>
      </c>
      <c r="B50" s="127" t="s">
        <v>213</v>
      </c>
      <c r="C50" s="128" t="s">
        <v>214</v>
      </c>
      <c r="D50" s="85"/>
      <c r="E50" s="86"/>
    </row>
    <row r="51" spans="1:5">
      <c r="A51" s="62"/>
      <c r="B51" s="111" t="s">
        <v>215</v>
      </c>
      <c r="C51" s="93" t="s">
        <v>216</v>
      </c>
      <c r="D51" s="82"/>
      <c r="E51" s="81"/>
    </row>
    <row r="52" spans="1:5">
      <c r="A52" s="146"/>
      <c r="B52" s="113"/>
      <c r="C52" s="114">
        <v>2</v>
      </c>
      <c r="D52" s="114">
        <v>0</v>
      </c>
      <c r="E52" s="102">
        <v>0</v>
      </c>
    </row>
    <row r="53" spans="1:5">
      <c r="A53" s="145" t="s">
        <v>10</v>
      </c>
      <c r="B53" s="111" t="s">
        <v>54</v>
      </c>
      <c r="C53" s="93" t="s">
        <v>217</v>
      </c>
      <c r="D53" s="94" t="s">
        <v>218</v>
      </c>
      <c r="E53" s="81"/>
    </row>
    <row r="54" spans="1:5">
      <c r="A54" s="62"/>
      <c r="B54" s="111" t="s">
        <v>55</v>
      </c>
      <c r="C54" s="93" t="s">
        <v>219</v>
      </c>
      <c r="D54" s="82"/>
      <c r="E54" s="81"/>
    </row>
    <row r="55" spans="1:5">
      <c r="A55" s="62"/>
      <c r="B55" s="111" t="s">
        <v>220</v>
      </c>
      <c r="C55" s="93" t="s">
        <v>221</v>
      </c>
      <c r="D55" s="82"/>
      <c r="E55" s="81"/>
    </row>
    <row r="56" spans="1:5">
      <c r="A56" s="62"/>
      <c r="B56" s="111" t="s">
        <v>222</v>
      </c>
      <c r="C56" s="93" t="s">
        <v>223</v>
      </c>
      <c r="D56" s="82"/>
      <c r="E56" s="81"/>
    </row>
    <row r="57" spans="1:5">
      <c r="A57" s="62"/>
      <c r="B57" s="111" t="s">
        <v>224</v>
      </c>
      <c r="C57" s="93"/>
      <c r="D57" s="82"/>
      <c r="E57" s="99" t="s">
        <v>225</v>
      </c>
    </row>
    <row r="58" spans="1:5">
      <c r="A58" s="146"/>
      <c r="B58" s="113"/>
      <c r="C58" s="114">
        <v>4</v>
      </c>
      <c r="D58" s="114">
        <v>1</v>
      </c>
      <c r="E58" s="102">
        <v>1</v>
      </c>
    </row>
    <row r="59" spans="1:5">
      <c r="A59" s="145" t="s">
        <v>11</v>
      </c>
      <c r="B59" s="111" t="s">
        <v>56</v>
      </c>
      <c r="C59" s="93" t="s">
        <v>147</v>
      </c>
      <c r="D59" s="82"/>
      <c r="E59" s="81"/>
    </row>
    <row r="60" spans="1:5">
      <c r="A60" s="62"/>
      <c r="B60" s="111" t="s">
        <v>57</v>
      </c>
      <c r="C60" s="93" t="s">
        <v>226</v>
      </c>
      <c r="D60" s="82"/>
      <c r="E60" s="81"/>
    </row>
    <row r="61" spans="1:5">
      <c r="A61" s="62"/>
      <c r="B61" s="111" t="s">
        <v>58</v>
      </c>
      <c r="C61" s="93" t="s">
        <v>59</v>
      </c>
      <c r="D61" s="82"/>
      <c r="E61" s="99" t="s">
        <v>227</v>
      </c>
    </row>
    <row r="62" spans="1:5">
      <c r="A62" s="62"/>
      <c r="B62" s="111" t="s">
        <v>60</v>
      </c>
      <c r="C62" s="93" t="s">
        <v>148</v>
      </c>
      <c r="D62" s="82"/>
      <c r="E62" s="81"/>
    </row>
    <row r="63" spans="1:5">
      <c r="A63" s="62"/>
      <c r="B63" s="111" t="s">
        <v>149</v>
      </c>
      <c r="C63" s="93" t="s">
        <v>150</v>
      </c>
      <c r="D63" s="82"/>
      <c r="E63" s="81"/>
    </row>
    <row r="64" spans="1:5">
      <c r="A64" s="150"/>
      <c r="B64" s="129" t="s">
        <v>74</v>
      </c>
      <c r="C64" s="130">
        <v>5</v>
      </c>
      <c r="D64" s="130">
        <v>0</v>
      </c>
      <c r="E64" s="102">
        <v>1</v>
      </c>
    </row>
    <row r="65" spans="1:5">
      <c r="A65" s="151" t="s">
        <v>12</v>
      </c>
      <c r="B65" s="111" t="s">
        <v>151</v>
      </c>
      <c r="C65" s="93" t="s">
        <v>228</v>
      </c>
      <c r="D65" s="82"/>
      <c r="E65" s="81"/>
    </row>
    <row r="66" spans="1:5">
      <c r="A66" s="148"/>
      <c r="B66" s="111" t="s">
        <v>98</v>
      </c>
      <c r="C66" s="93" t="s">
        <v>152</v>
      </c>
      <c r="D66" s="82"/>
      <c r="E66" s="81"/>
    </row>
    <row r="67" spans="1:5">
      <c r="A67" s="148"/>
      <c r="B67" s="111" t="s">
        <v>153</v>
      </c>
      <c r="C67" s="93" t="s">
        <v>154</v>
      </c>
      <c r="D67" s="82"/>
      <c r="E67" s="99" t="s">
        <v>229</v>
      </c>
    </row>
    <row r="68" spans="1:5">
      <c r="A68" s="148"/>
      <c r="B68" s="111" t="s">
        <v>155</v>
      </c>
      <c r="C68" s="93" t="s">
        <v>156</v>
      </c>
      <c r="D68" s="82"/>
      <c r="E68" s="81"/>
    </row>
    <row r="69" spans="1:5">
      <c r="A69" s="148"/>
      <c r="B69" s="125" t="s">
        <v>99</v>
      </c>
      <c r="C69" s="96" t="s">
        <v>157</v>
      </c>
      <c r="D69" s="82"/>
      <c r="E69" s="81"/>
    </row>
    <row r="70" spans="1:5">
      <c r="A70" s="148"/>
      <c r="B70" s="97" t="s">
        <v>230</v>
      </c>
      <c r="C70" s="97"/>
      <c r="D70" s="94" t="s">
        <v>231</v>
      </c>
      <c r="E70" s="81"/>
    </row>
    <row r="71" spans="1:5">
      <c r="A71" s="148"/>
      <c r="B71" s="97" t="s">
        <v>232</v>
      </c>
      <c r="C71" s="97"/>
      <c r="D71" s="94"/>
      <c r="E71" s="99" t="s">
        <v>233</v>
      </c>
    </row>
    <row r="72" spans="1:5" ht="33">
      <c r="A72" s="148"/>
      <c r="B72" s="97" t="s">
        <v>234</v>
      </c>
      <c r="C72" s="97"/>
      <c r="D72" s="94"/>
      <c r="E72" s="99" t="s">
        <v>235</v>
      </c>
    </row>
    <row r="73" spans="1:5">
      <c r="A73" s="152"/>
      <c r="B73" s="107"/>
      <c r="C73" s="108">
        <v>6</v>
      </c>
      <c r="D73" s="108">
        <v>1</v>
      </c>
      <c r="E73" s="102">
        <v>3</v>
      </c>
    </row>
    <row r="74" spans="1:5">
      <c r="A74" s="151" t="s">
        <v>13</v>
      </c>
      <c r="B74" s="111" t="s">
        <v>61</v>
      </c>
      <c r="C74" s="93" t="s">
        <v>236</v>
      </c>
      <c r="D74" s="82"/>
      <c r="E74" s="81"/>
    </row>
    <row r="75" spans="1:5">
      <c r="A75" s="148"/>
      <c r="B75" s="111" t="s">
        <v>62</v>
      </c>
      <c r="C75" s="93" t="s">
        <v>237</v>
      </c>
      <c r="D75" s="82"/>
      <c r="E75" s="131" t="s">
        <v>238</v>
      </c>
    </row>
    <row r="76" spans="1:5">
      <c r="A76" s="148"/>
      <c r="B76" s="111" t="s">
        <v>63</v>
      </c>
      <c r="C76" s="93" t="s">
        <v>239</v>
      </c>
      <c r="D76" s="82"/>
      <c r="E76" s="81"/>
    </row>
    <row r="77" spans="1:5" ht="33">
      <c r="A77" s="148"/>
      <c r="B77" s="111" t="s">
        <v>240</v>
      </c>
      <c r="C77" s="93" t="s">
        <v>241</v>
      </c>
      <c r="D77" s="82"/>
      <c r="E77" s="81"/>
    </row>
    <row r="78" spans="1:5">
      <c r="A78" s="148"/>
      <c r="B78" s="111" t="s">
        <v>64</v>
      </c>
      <c r="C78" s="93" t="s">
        <v>242</v>
      </c>
      <c r="D78" s="82"/>
      <c r="E78" s="81"/>
    </row>
    <row r="79" spans="1:5">
      <c r="A79" s="148"/>
      <c r="B79" s="111" t="s">
        <v>65</v>
      </c>
      <c r="C79" s="93" t="s">
        <v>243</v>
      </c>
      <c r="D79" s="82"/>
      <c r="E79" s="81"/>
    </row>
    <row r="80" spans="1:5">
      <c r="A80" s="148"/>
      <c r="B80" s="111" t="s">
        <v>66</v>
      </c>
      <c r="C80" s="93" t="s">
        <v>244</v>
      </c>
      <c r="D80" s="82"/>
      <c r="E80" s="81"/>
    </row>
    <row r="81" spans="1:5">
      <c r="A81" s="148"/>
      <c r="B81" s="111" t="s">
        <v>67</v>
      </c>
      <c r="C81" s="93" t="s">
        <v>245</v>
      </c>
      <c r="D81" s="94" t="s">
        <v>136</v>
      </c>
      <c r="E81" s="81"/>
    </row>
    <row r="82" spans="1:5">
      <c r="A82" s="148"/>
      <c r="B82" s="111" t="s">
        <v>68</v>
      </c>
      <c r="C82" s="93" t="s">
        <v>246</v>
      </c>
      <c r="D82" s="82"/>
      <c r="E82" s="81"/>
    </row>
    <row r="83" spans="1:5">
      <c r="A83" s="148"/>
      <c r="B83" s="111" t="s">
        <v>247</v>
      </c>
      <c r="C83" s="93" t="s">
        <v>248</v>
      </c>
      <c r="D83" s="93" t="s">
        <v>248</v>
      </c>
      <c r="E83" s="131" t="s">
        <v>249</v>
      </c>
    </row>
    <row r="84" spans="1:5">
      <c r="A84" s="148"/>
      <c r="B84" s="125" t="s">
        <v>70</v>
      </c>
      <c r="C84" s="96" t="s">
        <v>250</v>
      </c>
      <c r="D84" s="82"/>
      <c r="E84" s="81"/>
    </row>
    <row r="85" spans="1:5">
      <c r="A85" s="148"/>
      <c r="B85" s="97" t="s">
        <v>251</v>
      </c>
      <c r="C85" s="97"/>
      <c r="D85" s="82"/>
      <c r="E85" s="131" t="s">
        <v>252</v>
      </c>
    </row>
    <row r="86" spans="1:5">
      <c r="A86" s="152"/>
      <c r="B86" s="107"/>
      <c r="C86" s="132">
        <v>14</v>
      </c>
      <c r="D86" s="119">
        <v>3</v>
      </c>
      <c r="E86" s="120">
        <v>3</v>
      </c>
    </row>
    <row r="87" spans="1:5">
      <c r="A87" s="153" t="s">
        <v>14</v>
      </c>
      <c r="B87" s="109" t="s">
        <v>253</v>
      </c>
      <c r="C87" s="93" t="s">
        <v>264</v>
      </c>
      <c r="D87" s="82"/>
      <c r="E87" s="81"/>
    </row>
    <row r="88" spans="1:5">
      <c r="A88" s="62"/>
      <c r="B88" s="111" t="s">
        <v>265</v>
      </c>
      <c r="C88" s="93" t="s">
        <v>266</v>
      </c>
      <c r="D88" s="82"/>
      <c r="E88" s="81"/>
    </row>
    <row r="89" spans="1:5">
      <c r="A89" s="62"/>
      <c r="B89" s="111" t="s">
        <v>267</v>
      </c>
      <c r="C89" s="93" t="s">
        <v>268</v>
      </c>
      <c r="D89" s="82"/>
      <c r="E89" s="81"/>
    </row>
    <row r="90" spans="1:5">
      <c r="A90" s="62"/>
      <c r="B90" s="111" t="s">
        <v>269</v>
      </c>
      <c r="C90" s="93" t="s">
        <v>270</v>
      </c>
      <c r="D90" s="82"/>
      <c r="E90" s="81"/>
    </row>
    <row r="91" spans="1:5">
      <c r="A91" s="62"/>
      <c r="B91" s="111" t="s">
        <v>100</v>
      </c>
      <c r="C91" s="93" t="s">
        <v>254</v>
      </c>
      <c r="D91" s="82"/>
      <c r="E91" s="99" t="s">
        <v>255</v>
      </c>
    </row>
    <row r="92" spans="1:5">
      <c r="A92" s="62"/>
      <c r="B92" s="111" t="s">
        <v>256</v>
      </c>
      <c r="C92" s="93" t="s">
        <v>257</v>
      </c>
      <c r="D92" s="82"/>
      <c r="E92" s="81"/>
    </row>
    <row r="93" spans="1:5">
      <c r="A93" s="62"/>
      <c r="B93" s="133" t="s">
        <v>258</v>
      </c>
      <c r="C93" s="134" t="s">
        <v>259</v>
      </c>
      <c r="D93" s="82"/>
      <c r="E93" s="81"/>
    </row>
    <row r="94" spans="1:5">
      <c r="A94" s="62"/>
      <c r="B94" s="135" t="s">
        <v>260</v>
      </c>
      <c r="C94" s="136"/>
      <c r="D94" s="137" t="s">
        <v>261</v>
      </c>
      <c r="E94" s="81"/>
    </row>
    <row r="95" spans="1:5">
      <c r="A95" s="154"/>
      <c r="B95" s="107"/>
      <c r="C95" s="138">
        <v>7</v>
      </c>
      <c r="D95" s="138">
        <v>1</v>
      </c>
      <c r="E95" s="102">
        <v>1</v>
      </c>
    </row>
    <row r="96" spans="1:5">
      <c r="A96" s="145" t="s">
        <v>15</v>
      </c>
      <c r="B96" s="109" t="s">
        <v>71</v>
      </c>
      <c r="C96" s="110" t="s">
        <v>72</v>
      </c>
      <c r="D96" s="87"/>
      <c r="E96" s="81"/>
    </row>
    <row r="97" spans="1:5">
      <c r="A97" s="62"/>
      <c r="B97" s="111" t="s">
        <v>73</v>
      </c>
      <c r="C97" s="93" t="s">
        <v>262</v>
      </c>
      <c r="D97" s="82"/>
      <c r="E97" s="99" t="s">
        <v>263</v>
      </c>
    </row>
    <row r="98" spans="1:5" ht="17.25" thickBot="1">
      <c r="A98" s="155"/>
      <c r="B98" s="139"/>
      <c r="C98" s="76">
        <v>3</v>
      </c>
      <c r="D98" s="76">
        <v>0</v>
      </c>
      <c r="E98" s="79">
        <v>1</v>
      </c>
    </row>
    <row r="99" spans="1:5" ht="18" thickTop="1" thickBot="1">
      <c r="A99" s="88"/>
      <c r="B99" s="89"/>
      <c r="C99" s="77">
        <f>SUM(C7,C10,C13,C17,C19,C22,C25,C26,C44,C49,C52,C58,C64,C73,C86,C95,C98)</f>
        <v>92</v>
      </c>
      <c r="D99" s="77">
        <f t="shared" ref="D99:E99" si="0">SUM(D7,D10,D13,D17,D19,D22,D25,D26,D44,D49,D52,D58,D64,D73,D86,D95,D98)</f>
        <v>13</v>
      </c>
      <c r="E99" s="80">
        <f t="shared" si="0"/>
        <v>16</v>
      </c>
    </row>
  </sheetData>
  <mergeCells count="16">
    <mergeCell ref="A96:A98"/>
    <mergeCell ref="A45:A49"/>
    <mergeCell ref="A50:A52"/>
    <mergeCell ref="A59:A64"/>
    <mergeCell ref="A53:A58"/>
    <mergeCell ref="A65:A73"/>
    <mergeCell ref="A87:A95"/>
    <mergeCell ref="A74:A86"/>
    <mergeCell ref="A8:A10"/>
    <mergeCell ref="A4:A7"/>
    <mergeCell ref="A14:A17"/>
    <mergeCell ref="A27:A44"/>
    <mergeCell ref="A11:A13"/>
    <mergeCell ref="A18:A19"/>
    <mergeCell ref="A20:A22"/>
    <mergeCell ref="A23:A25"/>
  </mergeCells>
  <phoneticPr fontId="2" type="noConversion"/>
  <pageMargins left="0.70866141732283472" right="0.70866141732283472" top="0.51" bottom="0.4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6.5"/>
  <cols>
    <col min="1" max="1" width="9.25" customWidth="1"/>
    <col min="2" max="2" width="11.125" customWidth="1"/>
    <col min="3" max="3" width="26.625" customWidth="1"/>
    <col min="4" max="4" width="15.125" customWidth="1"/>
    <col min="5" max="5" width="14.375" customWidth="1"/>
    <col min="6" max="6" width="16.125" customWidth="1"/>
    <col min="7" max="7" width="38.375" customWidth="1"/>
    <col min="8" max="8" width="13.875" customWidth="1"/>
  </cols>
  <sheetData>
    <row r="1" spans="1:7" ht="39" customHeight="1">
      <c r="A1" s="29" t="s">
        <v>292</v>
      </c>
      <c r="B1" s="29"/>
      <c r="C1" s="29"/>
      <c r="D1" s="29"/>
      <c r="E1" s="29"/>
      <c r="F1" s="29"/>
      <c r="G1" s="29"/>
    </row>
    <row r="2" spans="1:7" ht="27" customHeight="1" thickBot="1">
      <c r="A2" s="20"/>
      <c r="B2" s="20"/>
      <c r="C2" s="20"/>
      <c r="D2" s="20"/>
      <c r="E2" s="20"/>
      <c r="F2" s="20"/>
      <c r="G2" s="20"/>
    </row>
    <row r="3" spans="1:7" ht="21" customHeight="1" thickTop="1" thickBot="1">
      <c r="A3" s="366" t="s">
        <v>26</v>
      </c>
      <c r="B3" s="367" t="s">
        <v>27</v>
      </c>
      <c r="C3" s="367" t="s">
        <v>294</v>
      </c>
      <c r="D3" s="368" t="s">
        <v>137</v>
      </c>
      <c r="E3" s="367" t="s">
        <v>138</v>
      </c>
      <c r="F3" s="369" t="s">
        <v>139</v>
      </c>
      <c r="G3" s="370" t="s">
        <v>89</v>
      </c>
    </row>
    <row r="4" spans="1:7" ht="21.75" customHeight="1" thickTop="1">
      <c r="A4" s="215" t="s">
        <v>0</v>
      </c>
      <c r="B4" s="216" t="s">
        <v>17</v>
      </c>
      <c r="C4" s="216" t="s">
        <v>17</v>
      </c>
      <c r="D4" s="216" t="s">
        <v>17</v>
      </c>
      <c r="E4" s="216">
        <v>0</v>
      </c>
      <c r="F4" s="217">
        <v>0</v>
      </c>
      <c r="G4" s="218" t="s">
        <v>17</v>
      </c>
    </row>
    <row r="5" spans="1:7" ht="21.75" customHeight="1">
      <c r="A5" s="198" t="s">
        <v>1</v>
      </c>
      <c r="B5" s="111" t="s">
        <v>17</v>
      </c>
      <c r="C5" s="111" t="s">
        <v>17</v>
      </c>
      <c r="D5" s="111" t="s">
        <v>17</v>
      </c>
      <c r="E5" s="111">
        <v>0</v>
      </c>
      <c r="F5" s="211">
        <v>0</v>
      </c>
      <c r="G5" s="199" t="s">
        <v>17</v>
      </c>
    </row>
    <row r="6" spans="1:7" ht="21.75" customHeight="1">
      <c r="A6" s="198" t="s">
        <v>2</v>
      </c>
      <c r="B6" s="111" t="s">
        <v>17</v>
      </c>
      <c r="C6" s="111" t="s">
        <v>17</v>
      </c>
      <c r="D6" s="111" t="s">
        <v>17</v>
      </c>
      <c r="E6" s="111">
        <v>0</v>
      </c>
      <c r="F6" s="211">
        <v>0</v>
      </c>
      <c r="G6" s="199" t="s">
        <v>17</v>
      </c>
    </row>
    <row r="7" spans="1:7" ht="21.75" customHeight="1">
      <c r="A7" s="198" t="s">
        <v>3</v>
      </c>
      <c r="B7" s="111" t="s">
        <v>17</v>
      </c>
      <c r="C7" s="111" t="s">
        <v>17</v>
      </c>
      <c r="D7" s="111" t="s">
        <v>17</v>
      </c>
      <c r="E7" s="111">
        <v>0</v>
      </c>
      <c r="F7" s="211">
        <v>0</v>
      </c>
      <c r="G7" s="199" t="s">
        <v>17</v>
      </c>
    </row>
    <row r="8" spans="1:7" ht="21.75" customHeight="1">
      <c r="A8" s="198" t="s">
        <v>4</v>
      </c>
      <c r="B8" s="111" t="s">
        <v>17</v>
      </c>
      <c r="C8" s="111" t="s">
        <v>17</v>
      </c>
      <c r="D8" s="111" t="s">
        <v>17</v>
      </c>
      <c r="E8" s="111">
        <v>0</v>
      </c>
      <c r="F8" s="211">
        <v>0</v>
      </c>
      <c r="G8" s="199" t="s">
        <v>17</v>
      </c>
    </row>
    <row r="9" spans="1:7" ht="21.75" customHeight="1">
      <c r="A9" s="200" t="s">
        <v>5</v>
      </c>
      <c r="B9" s="125" t="s">
        <v>87</v>
      </c>
      <c r="C9" s="125" t="s">
        <v>90</v>
      </c>
      <c r="D9" s="125">
        <v>10</v>
      </c>
      <c r="E9" s="125">
        <v>1</v>
      </c>
      <c r="F9" s="212">
        <v>2</v>
      </c>
      <c r="G9" s="201" t="s">
        <v>295</v>
      </c>
    </row>
    <row r="10" spans="1:7" ht="21.75" customHeight="1">
      <c r="A10" s="198" t="s">
        <v>6</v>
      </c>
      <c r="B10" s="111" t="s">
        <v>17</v>
      </c>
      <c r="C10" s="111" t="s">
        <v>17</v>
      </c>
      <c r="D10" s="111" t="s">
        <v>17</v>
      </c>
      <c r="E10" s="111">
        <v>0</v>
      </c>
      <c r="F10" s="211">
        <v>0</v>
      </c>
      <c r="G10" s="199" t="s">
        <v>17</v>
      </c>
    </row>
    <row r="11" spans="1:7" ht="21.75" customHeight="1">
      <c r="A11" s="198" t="s">
        <v>25</v>
      </c>
      <c r="B11" s="111" t="s">
        <v>17</v>
      </c>
      <c r="C11" s="111" t="s">
        <v>17</v>
      </c>
      <c r="D11" s="111" t="s">
        <v>17</v>
      </c>
      <c r="E11" s="111">
        <v>0</v>
      </c>
      <c r="F11" s="211">
        <v>0</v>
      </c>
      <c r="G11" s="199" t="s">
        <v>17</v>
      </c>
    </row>
    <row r="12" spans="1:7" ht="21.75" customHeight="1">
      <c r="A12" s="198" t="s">
        <v>7</v>
      </c>
      <c r="B12" s="111" t="s">
        <v>296</v>
      </c>
      <c r="C12" s="111" t="s">
        <v>297</v>
      </c>
      <c r="D12" s="111">
        <v>10</v>
      </c>
      <c r="E12" s="111">
        <v>1</v>
      </c>
      <c r="F12" s="211">
        <v>10</v>
      </c>
      <c r="G12" s="199" t="s">
        <v>298</v>
      </c>
    </row>
    <row r="13" spans="1:7" ht="21.75" customHeight="1">
      <c r="A13" s="198" t="s">
        <v>8</v>
      </c>
      <c r="B13" s="111" t="s">
        <v>17</v>
      </c>
      <c r="C13" s="111" t="s">
        <v>17</v>
      </c>
      <c r="D13" s="111" t="s">
        <v>17</v>
      </c>
      <c r="E13" s="111">
        <v>0</v>
      </c>
      <c r="F13" s="211">
        <v>0</v>
      </c>
      <c r="G13" s="199" t="s">
        <v>17</v>
      </c>
    </row>
    <row r="14" spans="1:7" ht="21.75" customHeight="1">
      <c r="A14" s="200" t="s">
        <v>9</v>
      </c>
      <c r="B14" s="111" t="s">
        <v>53</v>
      </c>
      <c r="C14" s="111" t="s">
        <v>299</v>
      </c>
      <c r="D14" s="111">
        <v>6</v>
      </c>
      <c r="E14" s="111">
        <v>9</v>
      </c>
      <c r="F14" s="213">
        <v>22</v>
      </c>
      <c r="G14" s="199" t="s">
        <v>300</v>
      </c>
    </row>
    <row r="15" spans="1:7" ht="21.75" customHeight="1">
      <c r="A15" s="200" t="s">
        <v>10</v>
      </c>
      <c r="B15" s="125" t="s">
        <v>301</v>
      </c>
      <c r="C15" s="125" t="s">
        <v>301</v>
      </c>
      <c r="D15" s="125" t="s">
        <v>301</v>
      </c>
      <c r="E15" s="125" t="s">
        <v>301</v>
      </c>
      <c r="F15" s="214" t="s">
        <v>301</v>
      </c>
      <c r="G15" s="201" t="s">
        <v>301</v>
      </c>
    </row>
    <row r="16" spans="1:7" ht="21.75" customHeight="1">
      <c r="A16" s="198" t="s">
        <v>11</v>
      </c>
      <c r="B16" s="111" t="s">
        <v>58</v>
      </c>
      <c r="C16" s="111" t="s">
        <v>91</v>
      </c>
      <c r="D16" s="111">
        <v>9</v>
      </c>
      <c r="E16" s="111">
        <v>22</v>
      </c>
      <c r="F16" s="213">
        <v>250</v>
      </c>
      <c r="G16" s="199" t="s">
        <v>302</v>
      </c>
    </row>
    <row r="17" spans="1:8" ht="21.75" customHeight="1">
      <c r="A17" s="202" t="s">
        <v>12</v>
      </c>
      <c r="B17" s="111" t="s">
        <v>303</v>
      </c>
      <c r="C17" s="111" t="s">
        <v>304</v>
      </c>
      <c r="D17" s="111">
        <v>10</v>
      </c>
      <c r="E17" s="111">
        <v>2</v>
      </c>
      <c r="F17" s="213">
        <v>0.3</v>
      </c>
      <c r="G17" s="199" t="s">
        <v>305</v>
      </c>
    </row>
    <row r="18" spans="1:8" ht="21.75" customHeight="1">
      <c r="A18" s="203"/>
      <c r="B18" s="111" t="s">
        <v>92</v>
      </c>
      <c r="C18" s="111" t="s">
        <v>306</v>
      </c>
      <c r="D18" s="111" t="s">
        <v>307</v>
      </c>
      <c r="E18" s="111">
        <v>21</v>
      </c>
      <c r="F18" s="213">
        <v>330</v>
      </c>
      <c r="G18" s="199" t="s">
        <v>93</v>
      </c>
    </row>
    <row r="19" spans="1:8" ht="21.75" customHeight="1">
      <c r="A19" s="202" t="s">
        <v>13</v>
      </c>
      <c r="B19" s="125" t="s">
        <v>308</v>
      </c>
      <c r="C19" s="125" t="s">
        <v>309</v>
      </c>
      <c r="D19" s="125">
        <v>6</v>
      </c>
      <c r="E19" s="125">
        <v>7</v>
      </c>
      <c r="F19" s="214">
        <v>20</v>
      </c>
      <c r="G19" s="201" t="s">
        <v>310</v>
      </c>
    </row>
    <row r="20" spans="1:8" ht="21.75" customHeight="1">
      <c r="A20" s="204"/>
      <c r="B20" s="125" t="s">
        <v>311</v>
      </c>
      <c r="C20" s="125" t="s">
        <v>312</v>
      </c>
      <c r="D20" s="205" t="s">
        <v>313</v>
      </c>
      <c r="E20" s="125">
        <v>10</v>
      </c>
      <c r="F20" s="214">
        <v>1</v>
      </c>
      <c r="G20" s="201" t="s">
        <v>314</v>
      </c>
    </row>
    <row r="21" spans="1:8" ht="27.75" customHeight="1">
      <c r="A21" s="204"/>
      <c r="B21" s="125" t="s">
        <v>315</v>
      </c>
      <c r="C21" s="125" t="s">
        <v>331</v>
      </c>
      <c r="D21" s="125">
        <v>10</v>
      </c>
      <c r="E21" s="125">
        <v>1</v>
      </c>
      <c r="F21" s="214">
        <v>5</v>
      </c>
      <c r="G21" s="201" t="s">
        <v>332</v>
      </c>
    </row>
    <row r="22" spans="1:8" ht="21.75" customHeight="1">
      <c r="A22" s="204"/>
      <c r="B22" s="206" t="s">
        <v>69</v>
      </c>
      <c r="C22" s="111" t="s">
        <v>316</v>
      </c>
      <c r="D22" s="111">
        <v>5</v>
      </c>
      <c r="E22" s="111">
        <v>11</v>
      </c>
      <c r="F22" s="213">
        <v>10</v>
      </c>
      <c r="G22" s="199" t="s">
        <v>317</v>
      </c>
    </row>
    <row r="23" spans="1:8" ht="21.75" customHeight="1">
      <c r="A23" s="204"/>
      <c r="B23" s="207"/>
      <c r="C23" s="111" t="s">
        <v>318</v>
      </c>
      <c r="D23" s="111" t="s">
        <v>319</v>
      </c>
      <c r="E23" s="111">
        <v>11</v>
      </c>
      <c r="F23" s="213">
        <v>20</v>
      </c>
      <c r="G23" s="199" t="s">
        <v>320</v>
      </c>
    </row>
    <row r="24" spans="1:8" s="8" customFormat="1" ht="21.75" customHeight="1">
      <c r="A24" s="203"/>
      <c r="B24" s="208"/>
      <c r="C24" s="209" t="s">
        <v>321</v>
      </c>
      <c r="D24" s="209" t="s">
        <v>319</v>
      </c>
      <c r="E24" s="209">
        <v>3</v>
      </c>
      <c r="F24" s="213">
        <v>0</v>
      </c>
      <c r="G24" s="210" t="s">
        <v>322</v>
      </c>
      <c r="H24" s="73"/>
    </row>
    <row r="25" spans="1:8" ht="21.75" customHeight="1">
      <c r="A25" s="202" t="s">
        <v>14</v>
      </c>
      <c r="B25" s="109" t="s">
        <v>323</v>
      </c>
      <c r="C25" s="111" t="s">
        <v>324</v>
      </c>
      <c r="D25" s="111" t="s">
        <v>325</v>
      </c>
      <c r="E25" s="111">
        <v>1</v>
      </c>
      <c r="F25" s="213">
        <v>50</v>
      </c>
      <c r="G25" s="199" t="s">
        <v>326</v>
      </c>
      <c r="H25" s="10"/>
    </row>
    <row r="26" spans="1:8" ht="21.75" customHeight="1">
      <c r="A26" s="204"/>
      <c r="B26" s="109" t="s">
        <v>323</v>
      </c>
      <c r="C26" s="111" t="s">
        <v>327</v>
      </c>
      <c r="D26" s="111" t="s">
        <v>328</v>
      </c>
      <c r="E26" s="111">
        <v>1</v>
      </c>
      <c r="F26" s="213">
        <v>400</v>
      </c>
      <c r="G26" s="199" t="s">
        <v>326</v>
      </c>
      <c r="H26" s="10"/>
    </row>
    <row r="27" spans="1:8" ht="21.75" customHeight="1">
      <c r="A27" s="203"/>
      <c r="B27" s="111" t="s">
        <v>323</v>
      </c>
      <c r="C27" s="111" t="s">
        <v>329</v>
      </c>
      <c r="D27" s="111">
        <v>10</v>
      </c>
      <c r="E27" s="111">
        <v>1</v>
      </c>
      <c r="F27" s="211">
        <v>1</v>
      </c>
      <c r="G27" s="199" t="s">
        <v>326</v>
      </c>
    </row>
    <row r="28" spans="1:8" ht="21.75" customHeight="1" thickBot="1">
      <c r="A28" s="219" t="s">
        <v>15</v>
      </c>
      <c r="B28" s="220" t="s">
        <v>17</v>
      </c>
      <c r="C28" s="220" t="s">
        <v>17</v>
      </c>
      <c r="D28" s="220" t="s">
        <v>17</v>
      </c>
      <c r="E28" s="220">
        <v>0</v>
      </c>
      <c r="F28" s="221">
        <v>0</v>
      </c>
      <c r="G28" s="222" t="s">
        <v>17</v>
      </c>
    </row>
    <row r="29" spans="1:8" ht="21.75" customHeight="1" thickTop="1" thickBot="1">
      <c r="A29" s="223" t="s">
        <v>74</v>
      </c>
      <c r="B29" s="224" t="s">
        <v>26</v>
      </c>
      <c r="C29" s="225" t="s">
        <v>330</v>
      </c>
      <c r="D29" s="224"/>
      <c r="E29" s="224"/>
      <c r="F29" s="225">
        <f>SUM(F4:F28)</f>
        <v>1121.3</v>
      </c>
      <c r="G29" s="371" t="s">
        <v>340</v>
      </c>
    </row>
    <row r="30" spans="1:8" ht="17.25" thickTop="1"/>
  </sheetData>
  <mergeCells count="5">
    <mergeCell ref="A25:A27"/>
    <mergeCell ref="A1:G1"/>
    <mergeCell ref="B22:B24"/>
    <mergeCell ref="A17:A18"/>
    <mergeCell ref="A19:A24"/>
  </mergeCells>
  <phoneticPr fontId="2" type="noConversion"/>
  <pageMargins left="0.70866141732283472" right="0.70866141732283472" top="0.39370078740157483" bottom="0.24" header="0.31496062992125984" footer="0.1968503937007874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1. 가. 업 신고</vt:lpstr>
      <vt:lpstr>1. 나.사업 형태</vt:lpstr>
      <vt:lpstr>1. 다. 사육시설현황</vt:lpstr>
      <vt:lpstr>1. 라. 사육곤충, 판매액</vt:lpstr>
      <vt:lpstr>1. 마. 가공유통 판매액</vt:lpstr>
      <vt:lpstr>2. 곤충 판매장 및 표본 등 유통업체</vt:lpstr>
      <vt:lpstr>3. 체험학습장, 생태공원, 연구소 현황</vt:lpstr>
      <vt:lpstr>4. 지자체 곤충축제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MIFAFF</dc:creator>
  <cp:lastModifiedBy>mafra</cp:lastModifiedBy>
  <cp:lastPrinted>2019-05-16T07:35:42Z</cp:lastPrinted>
  <dcterms:created xsi:type="dcterms:W3CDTF">2014-01-08T02:04:32Z</dcterms:created>
  <dcterms:modified xsi:type="dcterms:W3CDTF">2019-06-19T06:07:09Z</dcterms:modified>
</cp:coreProperties>
</file>